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75" windowWidth="16140" windowHeight="7050" firstSheet="1" activeTab="3"/>
  </bookViews>
  <sheets>
    <sheet name="Finansinės būklės ataskaita" sheetId="1" r:id="rId1"/>
    <sheet name="Finans.sum II ketv" sheetId="2" r:id="rId2"/>
    <sheet name="Veiklos rezultatų  ataskaita II" sheetId="3" r:id="rId3"/>
    <sheet name="Finansinės būklės II ketv." sheetId="4" r:id="rId4"/>
    <sheet name="Lapas3" sheetId="5" r:id="rId5"/>
  </sheets>
  <definedNames/>
  <calcPr fullCalcOnLoad="1"/>
</workbook>
</file>

<file path=xl/sharedStrings.xml><?xml version="1.0" encoding="utf-8"?>
<sst xmlns="http://schemas.openxmlformats.org/spreadsheetml/2006/main" count="546" uniqueCount="250">
  <si>
    <t>2-ojo VSAFAS „Finansinės būklės ataskaita“</t>
  </si>
  <si>
    <t>2 priedas</t>
  </si>
  <si>
    <t>Eil. Nr.</t>
  </si>
  <si>
    <t>FR01_2</t>
  </si>
  <si>
    <t>(Žemesniojo lygio viešojo sektoriaus subjektų, išskyrus mokesčių fondus ir išteklių fondus,</t>
  </si>
  <si>
    <t>finansinės būklės ataskaitos forma)</t>
  </si>
  <si>
    <t>(viešojo sektoriaus subjekto arba viešojo sektoriaus subjektų grupės pavadinimas)</t>
  </si>
  <si>
    <t>Įm. kodas 152160651, Veisiejų 17, LT66245 Druskininkai</t>
  </si>
  <si>
    <t>(viešojo sektoriaus subjekto, parengusio finansinės būklės ataskaitą (konsoliduotąją finansinės būklės ataskaitą), kodas, adresas)</t>
  </si>
  <si>
    <t>FINANSINĖS BŪKLĖS ATASKAITA</t>
  </si>
  <si>
    <t>Pateikimo valiuta ir tikslumas: litais</t>
  </si>
  <si>
    <t>Straipsniai</t>
  </si>
  <si>
    <t xml:space="preserve">Pastabos Nr. 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</si>
  <si>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</si>
  <si>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</si>
  <si>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</si>
  <si>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</si>
  <si>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</si>
  <si>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</si>
  <si>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</si>
  <si>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</si>
  <si>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</si>
  <si>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</si>
  <si>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</si>
  <si>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</si>
  <si>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</si>
  <si>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</si>
  <si>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</si>
  <si>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</si>
  <si>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</si>
  <si>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</si>
  <si>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</si>
  <si>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</si>
  <si>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</si>
  <si>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</si>
  <si>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</si>
  <si>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</si>
  <si>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</si>
  <si>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</si>
  <si>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</si>
  <si>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</si>
  <si>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</si>
  <si>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</si>
  <si>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</si>
  <si>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</si>
  <si>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</si>
  <si>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</si>
  <si>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</si>
  <si>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</si>
  <si>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</si>
  <si>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</si>
  <si>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</si>
  <si>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</si>
  <si>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</si>
  <si>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</si>
  <si>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</si>
  <si>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</si>
  <si>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</si>
  <si>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</si>
  <si>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</si>
  <si>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</si>
  <si>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</si>
  <si>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</si>
  <si>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</si>
  <si>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</si>
  <si>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</si>
  <si>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</si>
  <si>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</si>
  <si>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</si>
  <si>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</si>
  <si>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</si>
  <si>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</si>
  <si>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</si>
  <si>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</si>
  <si>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</si>
  <si>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</si>
  <si>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</si>
  <si>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</si>
  <si>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</si>
  <si>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</si>
  <si>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</si>
  <si>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</si>
  <si>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</si>
  <si>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</si>
  <si>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</si>
  <si>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</si>
  <si>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</si>
  <si>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</si>
  <si>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</si>
  <si>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</si>
  <si>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</si>
  <si>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</si>
  <si>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</si>
  <si>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</si>
  <si>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</si>
  <si>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</si>
  <si>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</si>
  <si>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</si>
  <si>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</si>
  <si>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</si>
  <si>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</si>
  <si>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</si>
  <si>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</si>
  <si>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</si>
  <si>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</si>
  <si>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</si>
  <si>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</si>
  <si>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</si>
  <si>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</si>
  <si>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</si>
  <si>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</si>
  <si>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</si>
  <si>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</si>
  <si>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</si>
  <si>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</si>
  <si>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</si>
  <si>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</si>
  <si>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</si>
  <si>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</si>
  <si>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</si>
  <si>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</si>
  <si>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</si>
  <si>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</si>
  <si>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</si>
  <si>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</si>
  <si>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</si>
  <si>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</si>
  <si>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_______________</t>
  </si>
  <si>
    <t xml:space="preserve">(viešojo sektoriaus subjekto vadovas arba jo įgaliotas administracijos vadovas) </t>
  </si>
  <si>
    <t xml:space="preserve"> (parašas)</t>
  </si>
  <si>
    <t xml:space="preserve"> (vardas ir pavardė)</t>
  </si>
  <si>
    <t>(vyriausiasis buhalteris (buhalteris))</t>
  </si>
  <si>
    <t>Direktorė</t>
  </si>
  <si>
    <t>Asta Aleksienė</t>
  </si>
  <si>
    <t>Vyriausioji finansininkė</t>
  </si>
  <si>
    <t>Birutė Kryžiokienė</t>
  </si>
  <si>
    <t>Druskininkų savivaldybės Socialinių paslaugų centras</t>
  </si>
  <si>
    <t>veiklos rezultatų ataskaitos forma)</t>
  </si>
  <si>
    <t>VEIKLOS REZULTATŲ ATASKAITA</t>
  </si>
  <si>
    <t>PAGRINDINĖS VEIKLOS PAJAMOS</t>
  </si>
  <si>
    <t>FINANSAVIMO PAJAMOS</t>
  </si>
  <si>
    <t>I.1.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</si>
  <si>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</si>
  <si>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</si>
  <si>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</si>
  <si>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</si>
  <si>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</si>
  <si>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</si>
  <si>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</si>
  <si>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</si>
  <si>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</si>
  <si>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</si>
  <si>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</si>
  <si>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</si>
  <si>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</si>
  <si>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</si>
  <si>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</si>
  <si>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</si>
  <si>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</si>
  <si>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</si>
  <si>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</si>
  <si>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</si>
  <si>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</si>
  <si>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</si>
  <si>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</si>
  <si>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</si>
  <si>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</si>
  <si>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</si>
  <si>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</si>
  <si>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</si>
  <si>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</si>
  <si>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</si>
  <si>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</si>
  <si>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</si>
  <si>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</si>
  <si>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</si>
  <si>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</si>
  <si>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</si>
  <si>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</si>
  <si>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</si>
  <si>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</si>
  <si>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</si>
  <si>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</si>
  <si>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</si>
  <si>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</si>
  <si>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</si>
  <si>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</si>
  <si>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</si>
  <si>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</si>
  <si>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</si>
  <si>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</si>
  <si>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</si>
  <si>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</si>
  <si>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20-ojo VSAFAS „Finansavimo sumos“</t>
  </si>
  <si>
    <t>4 priedas</t>
  </si>
  <si>
    <t>DRUSKININKŲ SAVIVALDYBĖS SOCIALINIŲ PASLAUGŲ CENTRAS</t>
  </si>
  <si>
    <t>(Informacijos apie finansavimo sumas pagal šaltinį, tikslinę paskirtį ir jų pokyčius per ataskaitinį laikotarpį pateikimo žemesniojo lygio finansinių ataskaitų aiškinamajame rašte forma)</t>
  </si>
  <si>
    <t>FINANSAVIMO SUMOS PAGAL ŠALTINĮ, TIKSLINĘ PASKIRTĮ IR JŲ POKYČIAI PER ATASKAITINĮ LAIKOTARPĮ</t>
  </si>
  <si>
    <t>(Lt)</t>
  </si>
  <si>
    <t>Finansavimo sumos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</si>
  <si>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</si>
  <si>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</si>
  <si>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</si>
  <si>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</si>
  <si>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</si>
  <si>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</si>
  <si>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</si>
  <si>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</si>
  <si>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</si>
  <si>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</si>
  <si>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</si>
  <si>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</si>
  <si>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</si>
  <si>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</si>
  <si>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</si>
  <si>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</si>
  <si>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</si>
  <si>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</si>
  <si>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</si>
  <si>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</si>
  <si>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</si>
  <si>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</si>
  <si>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</si>
  <si>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</si>
  <si>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</si>
  <si>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</si>
  <si>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</si>
  <si>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</si>
  <si>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</si>
  <si>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</si>
  <si>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</si>
  <si>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Paskutinė praėjusio ataskaitinio laikotarpio diena 2012-12-31</t>
  </si>
  <si>
    <t xml:space="preserve"> </t>
  </si>
  <si>
    <t xml:space="preserve">(viešojo sektoriaus subjekto vadovas) </t>
  </si>
  <si>
    <t>parašas                 (vardas ir pavardė)</t>
  </si>
  <si>
    <t>parašas                          (vardas ir pavardė)</t>
  </si>
  <si>
    <t xml:space="preserve">(viešojo sektoriaus subjekto, parengusio veiklos rezultatų ataskaitą arba konsoliduotąją veiklos rezultatų ataskaitą,  kodas, adresas) </t>
  </si>
  <si>
    <t>PAGAL 2013 m. gruodžio mėn. 31 d. DUOMENIS</t>
  </si>
  <si>
    <r>
      <t xml:space="preserve">2014.02.19 Nr. </t>
    </r>
    <r>
      <rPr>
        <b/>
        <u val="single"/>
        <sz val="8"/>
        <color indexed="8"/>
        <rFont val="Times New Roman"/>
        <family val="1"/>
      </rPr>
      <t>S-</t>
    </r>
  </si>
  <si>
    <t>Per ataskaitinį laikotarpį [2013.01.01 - 2013.12.31]</t>
  </si>
  <si>
    <t>Paskutinė ataskaitinio laikotarpio diena 2013-12-31</t>
  </si>
  <si>
    <t>Paskutinė praėjusio ataskaitinio laikotarpio diena 2013-12-31</t>
  </si>
  <si>
    <t xml:space="preserve">  </t>
  </si>
  <si>
    <t>PAGAL 2014 m. birželio mėn. 30 d. DUOMENIS</t>
  </si>
  <si>
    <t>Per ataskaitinį laikotarpį [2014.01.01 - 2014.06.30]</t>
  </si>
  <si>
    <t>Ataskaitinis laikotarpis 2014.01.01 - 2014.06.30</t>
  </si>
  <si>
    <t>Ataskaitinis laikotarpis 2013.01.01 - 2013.06.30</t>
  </si>
  <si>
    <r>
      <t>2014.07.31 Nr</t>
    </r>
    <r>
      <rPr>
        <b/>
        <u val="single"/>
        <sz val="8"/>
        <color indexed="8"/>
        <rFont val="Times New Roman"/>
        <family val="1"/>
      </rPr>
      <t>. S -301</t>
    </r>
  </si>
  <si>
    <t>Paskutinė ataskaitinio laikotarpio diena 2014-06-30</t>
  </si>
  <si>
    <r>
      <t xml:space="preserve">2014-07-31  Nr. </t>
    </r>
    <r>
      <rPr>
        <b/>
        <u val="single"/>
        <sz val="8"/>
        <color indexed="8"/>
        <rFont val="Times New Roman"/>
        <family val="1"/>
      </rPr>
      <t>S-301</t>
    </r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</si>
</sst>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0"/>
    <numFmt numFmtId="186" formatCode="0.0"/>
    <numFmt numFmtId="187" formatCode="[$-10409]0.0"/>
    <numFmt numFmtId="188" formatCode="[$-10409]0.00"/>
    <numFmt numFmtId="189" formatCode="[$-10409]0.000"/>
    <numFmt numFmtId="190" formatCode="[$-10409]0.0000"/>
    <numFmt numFmtId="191" formatCode="0.000"/>
    <numFmt numFmtId="192" formatCode="0.0000"/>
    <numFmt numFmtId="193" formatCode="[$-10409]#0.00"/>
  </numFmts>
  <fonts count="44">
    <font>
      <sz val="10"/>
      <name val="Arial"/>
      <family val="0"/>
    </font>
    <font>
      <sz val="7"/>
      <color indexed="9"/>
      <name val="Times New Roman"/>
      <family val="1"/>
    </font>
    <font>
      <b/>
      <sz val="8"/>
      <color indexed="9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u val="single"/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9"/>
      <name val="Times New Roman"/>
      <family val="1"/>
    </font>
    <font>
      <b/>
      <sz val="11.95"/>
      <color indexed="9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8.5"/>
      <color indexed="9"/>
      <name val="Times New Roman"/>
      <family val="1"/>
    </font>
    <font>
      <sz val="8.5"/>
      <color indexed="8"/>
      <name val="Times New Roman"/>
      <family val="1"/>
    </font>
    <font>
      <sz val="8.5"/>
      <color indexed="9"/>
      <name val="Times New Roman"/>
      <family val="1"/>
    </font>
    <font>
      <b/>
      <sz val="8.5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b/>
      <sz val="8.5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" borderId="4" applyNumberFormat="0" applyAlignment="0" applyProtection="0"/>
    <xf numFmtId="0" fontId="37" fillId="3" borderId="5" applyNumberFormat="0" applyAlignment="0" applyProtection="0"/>
    <xf numFmtId="0" fontId="38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0" fillId="4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6" borderId="9" applyNumberFormat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185" fontId="6" fillId="0" borderId="10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85" fontId="0" fillId="0" borderId="0" xfId="0" applyNumberFormat="1" applyAlignment="1">
      <alignment/>
    </xf>
    <xf numFmtId="0" fontId="6" fillId="0" borderId="11" xfId="0" applyFont="1" applyBorder="1" applyAlignment="1" applyProtection="1">
      <alignment horizontal="left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9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center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5" fillId="0" borderId="0" xfId="0" applyFont="1" applyAlignment="1" applyProtection="1">
      <alignment horizontal="right" vertical="top" wrapText="1" readingOrder="1"/>
      <protection locked="0"/>
    </xf>
    <xf numFmtId="0" fontId="16" fillId="0" borderId="12" xfId="0" applyFont="1" applyBorder="1" applyAlignment="1" applyProtection="1">
      <alignment horizontal="center" vertical="center" wrapText="1" readingOrder="1"/>
      <protection locked="0"/>
    </xf>
    <xf numFmtId="0" fontId="17" fillId="0" borderId="13" xfId="0" applyFont="1" applyBorder="1" applyAlignment="1" applyProtection="1">
      <alignment horizontal="center" vertical="center" wrapText="1" readingOrder="1"/>
      <protection locked="0"/>
    </xf>
    <xf numFmtId="0" fontId="17" fillId="0" borderId="12" xfId="0" applyFont="1" applyBorder="1" applyAlignment="1" applyProtection="1">
      <alignment horizontal="center" vertical="center" wrapText="1" readingOrder="1"/>
      <protection locked="0"/>
    </xf>
    <xf numFmtId="0" fontId="17" fillId="0" borderId="10" xfId="0" applyFont="1" applyBorder="1" applyAlignment="1" applyProtection="1">
      <alignment horizontal="center" vertical="center" wrapText="1" readingOrder="1"/>
      <protection locked="0"/>
    </xf>
    <xf numFmtId="0" fontId="18" fillId="0" borderId="10" xfId="0" applyFont="1" applyBorder="1" applyAlignment="1" applyProtection="1">
      <alignment horizontal="center" vertical="top" wrapText="1" readingOrder="1"/>
      <protection locked="0"/>
    </xf>
    <xf numFmtId="0" fontId="20" fillId="0" borderId="10" xfId="0" applyFont="1" applyBorder="1" applyAlignment="1" applyProtection="1">
      <alignment horizontal="center" vertical="top" wrapText="1" readingOrder="1"/>
      <protection locked="0"/>
    </xf>
    <xf numFmtId="0" fontId="20" fillId="0" borderId="10" xfId="0" applyFont="1" applyBorder="1" applyAlignment="1" applyProtection="1">
      <alignment vertical="top" wrapText="1" readingOrder="1"/>
      <protection locked="0"/>
    </xf>
    <xf numFmtId="0" fontId="18" fillId="0" borderId="10" xfId="0" applyFont="1" applyBorder="1" applyAlignment="1" applyProtection="1">
      <alignment vertical="top" wrapText="1" readingOrder="1"/>
      <protection locked="0"/>
    </xf>
    <xf numFmtId="0" fontId="21" fillId="0" borderId="0" xfId="0" applyFont="1" applyAlignment="1" applyProtection="1">
      <alignment vertical="top" wrapText="1" readingOrder="1"/>
      <protection locked="0"/>
    </xf>
    <xf numFmtId="0" fontId="21" fillId="0" borderId="11" xfId="0" applyFont="1" applyBorder="1" applyAlignment="1" applyProtection="1">
      <alignment vertical="top" wrapText="1" readingOrder="1"/>
      <protection locked="0"/>
    </xf>
    <xf numFmtId="185" fontId="18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188" fontId="6" fillId="0" borderId="10" xfId="0" applyNumberFormat="1" applyFont="1" applyFill="1" applyBorder="1" applyAlignment="1" applyProtection="1">
      <alignment vertical="top" wrapText="1" readingOrder="1"/>
      <protection locked="0"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1" fontId="18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" fontId="19" fillId="0" borderId="10" xfId="0" applyNumberFormat="1" applyFont="1" applyBorder="1" applyAlignment="1" applyProtection="1">
      <alignment horizontal="center" vertical="top" wrapText="1" readingOrder="1"/>
      <protection locked="0"/>
    </xf>
    <xf numFmtId="1" fontId="18" fillId="0" borderId="10" xfId="0" applyNumberFormat="1" applyFont="1" applyBorder="1" applyAlignment="1" applyProtection="1">
      <alignment horizontal="center" vertical="top" wrapText="1" readingOrder="1"/>
      <protection locked="0"/>
    </xf>
    <xf numFmtId="188" fontId="4" fillId="0" borderId="10" xfId="0" applyNumberFormat="1" applyFont="1" applyBorder="1" applyAlignment="1" applyProtection="1">
      <alignment vertical="top" wrapText="1" readingOrder="1"/>
      <protection locked="0"/>
    </xf>
    <xf numFmtId="188" fontId="4" fillId="0" borderId="10" xfId="0" applyNumberFormat="1" applyFont="1" applyFill="1" applyBorder="1" applyAlignment="1" applyProtection="1">
      <alignment vertical="top" wrapText="1" readingOrder="1"/>
      <protection locked="0"/>
    </xf>
    <xf numFmtId="188" fontId="6" fillId="0" borderId="10" xfId="0" applyNumberFormat="1" applyFont="1" applyBorder="1" applyAlignment="1" applyProtection="1">
      <alignment vertical="top" wrapText="1" readingOrder="1"/>
      <protection locked="0"/>
    </xf>
    <xf numFmtId="188" fontId="0" fillId="0" borderId="0" xfId="0" applyNumberFormat="1" applyAlignment="1">
      <alignment/>
    </xf>
    <xf numFmtId="188" fontId="7" fillId="0" borderId="0" xfId="0" applyNumberFormat="1" applyFont="1" applyAlignment="1">
      <alignment/>
    </xf>
    <xf numFmtId="185" fontId="0" fillId="0" borderId="0" xfId="0" applyNumberFormat="1" applyFill="1" applyAlignment="1">
      <alignment/>
    </xf>
    <xf numFmtId="1" fontId="20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" fontId="18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" fontId="20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" fontId="23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Fill="1" applyBorder="1" applyAlignment="1" applyProtection="1">
      <alignment vertical="top" wrapText="1" readingOrder="1"/>
      <protection locked="0"/>
    </xf>
    <xf numFmtId="185" fontId="6" fillId="0" borderId="10" xfId="0" applyNumberFormat="1" applyFont="1" applyFill="1" applyBorder="1" applyAlignment="1" applyProtection="1">
      <alignment vertical="top" wrapText="1" readingOrder="1"/>
      <protection locked="0"/>
    </xf>
    <xf numFmtId="185" fontId="6" fillId="17" borderId="10" xfId="0" applyNumberFormat="1" applyFont="1" applyFill="1" applyBorder="1" applyAlignment="1" applyProtection="1">
      <alignment vertical="top" wrapText="1" readingOrder="1"/>
      <protection locked="0"/>
    </xf>
    <xf numFmtId="2" fontId="21" fillId="0" borderId="0" xfId="0" applyNumberFormat="1" applyFont="1" applyAlignment="1" applyProtection="1">
      <alignment vertical="top" wrapText="1" readingOrder="1"/>
      <protection locked="0"/>
    </xf>
    <xf numFmtId="18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Alignment="1">
      <alignment/>
    </xf>
    <xf numFmtId="0" fontId="21" fillId="0" borderId="0" xfId="0" applyFont="1" applyFill="1" applyAlignment="1" applyProtection="1">
      <alignment vertical="top" wrapText="1" readingOrder="1"/>
      <protection locked="0"/>
    </xf>
    <xf numFmtId="2" fontId="0" fillId="0" borderId="0" xfId="0" applyNumberFormat="1" applyFill="1" applyAlignment="1">
      <alignment/>
    </xf>
    <xf numFmtId="2" fontId="2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vertical="top" wrapText="1" readingOrder="1"/>
      <protection locked="0"/>
    </xf>
    <xf numFmtId="185" fontId="6" fillId="0" borderId="10" xfId="0" applyNumberFormat="1" applyFont="1" applyBorder="1" applyAlignment="1" applyProtection="1">
      <alignment vertical="top" wrapText="1" readingOrder="1"/>
      <protection locked="0"/>
    </xf>
    <xf numFmtId="185" fontId="24" fillId="0" borderId="10" xfId="0" applyNumberFormat="1" applyFont="1" applyFill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top" readingOrder="1"/>
      <protection locked="0"/>
    </xf>
    <xf numFmtId="185" fontId="6" fillId="0" borderId="10" xfId="0" applyNumberFormat="1" applyFont="1" applyFill="1" applyBorder="1" applyAlignment="1" applyProtection="1">
      <alignment vertical="top" readingOrder="1"/>
      <protection locked="0"/>
    </xf>
    <xf numFmtId="0" fontId="6" fillId="0" borderId="10" xfId="0" applyFont="1" applyFill="1" applyBorder="1" applyAlignment="1" applyProtection="1">
      <alignment vertical="top" readingOrder="1"/>
      <protection locked="0"/>
    </xf>
    <xf numFmtId="2" fontId="7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7" fillId="0" borderId="14" xfId="0" applyFont="1" applyBorder="1" applyAlignment="1" applyProtection="1">
      <alignment horizontal="center" vertical="center" wrapText="1" readingOrder="1"/>
      <protection locked="0"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85" fontId="1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2" fontId="20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Fill="1" applyBorder="1" applyAlignment="1">
      <alignment/>
    </xf>
    <xf numFmtId="0" fontId="16" fillId="0" borderId="15" xfId="0" applyFont="1" applyBorder="1" applyAlignment="1" applyProtection="1">
      <alignment horizontal="center" vertical="center" wrapText="1" readingOrder="1"/>
      <protection locked="0"/>
    </xf>
    <xf numFmtId="0" fontId="18" fillId="0" borderId="16" xfId="0" applyFont="1" applyBorder="1" applyAlignment="1" applyProtection="1">
      <alignment horizontal="center" vertical="top" wrapText="1" readingOrder="1"/>
      <protection locked="0"/>
    </xf>
    <xf numFmtId="0" fontId="20" fillId="0" borderId="16" xfId="0" applyFont="1" applyBorder="1" applyAlignment="1" applyProtection="1">
      <alignment vertical="top" wrapText="1" readingOrder="1"/>
      <protection locked="0"/>
    </xf>
    <xf numFmtId="0" fontId="18" fillId="0" borderId="16" xfId="0" applyFont="1" applyBorder="1" applyAlignment="1" applyProtection="1">
      <alignment vertical="top" wrapText="1" readingOrder="1"/>
      <protection locked="0"/>
    </xf>
    <xf numFmtId="0" fontId="16" fillId="0" borderId="17" xfId="0" applyFont="1" applyBorder="1" applyAlignment="1" applyProtection="1">
      <alignment horizontal="center" vertical="center" wrapText="1" readingOrder="1"/>
      <protection locked="0"/>
    </xf>
    <xf numFmtId="0" fontId="16" fillId="0" borderId="18" xfId="0" applyFont="1" applyBorder="1" applyAlignment="1" applyProtection="1">
      <alignment horizontal="center" vertical="center" wrapText="1" readingOrder="1"/>
      <protection locked="0"/>
    </xf>
    <xf numFmtId="0" fontId="17" fillId="0" borderId="19" xfId="0" applyFont="1" applyBorder="1" applyAlignment="1" applyProtection="1">
      <alignment horizontal="center" vertical="center" wrapText="1" readingOrder="1"/>
      <protection locked="0"/>
    </xf>
    <xf numFmtId="0" fontId="17" fillId="0" borderId="20" xfId="0" applyFont="1" applyBorder="1" applyAlignment="1" applyProtection="1">
      <alignment horizontal="center" vertical="center" wrapText="1" readingOrder="1"/>
      <protection locked="0"/>
    </xf>
    <xf numFmtId="1" fontId="18" fillId="0" borderId="21" xfId="0" applyNumberFormat="1" applyFont="1" applyFill="1" applyBorder="1" applyAlignment="1" applyProtection="1">
      <alignment horizontal="center" vertical="top" wrapText="1" readingOrder="1"/>
      <protection locked="0"/>
    </xf>
    <xf numFmtId="1" fontId="18" fillId="0" borderId="22" xfId="0" applyNumberFormat="1" applyFont="1" applyBorder="1" applyAlignment="1" applyProtection="1">
      <alignment horizontal="center" vertical="top" wrapText="1" readingOrder="1"/>
      <protection locked="0"/>
    </xf>
    <xf numFmtId="1" fontId="20" fillId="0" borderId="21" xfId="0" applyNumberFormat="1" applyFont="1" applyFill="1" applyBorder="1" applyAlignment="1" applyProtection="1">
      <alignment horizontal="right" vertical="top" wrapText="1" readingOrder="1"/>
      <protection locked="0"/>
    </xf>
    <xf numFmtId="1" fontId="20" fillId="0" borderId="22" xfId="0" applyNumberFormat="1" applyFont="1" applyFill="1" applyBorder="1" applyAlignment="1" applyProtection="1">
      <alignment horizontal="right" vertical="top" wrapText="1" readingOrder="1"/>
      <protection locked="0"/>
    </xf>
    <xf numFmtId="1" fontId="18" fillId="0" borderId="21" xfId="0" applyNumberFormat="1" applyFont="1" applyFill="1" applyBorder="1" applyAlignment="1" applyProtection="1">
      <alignment horizontal="right" vertical="top" wrapText="1" readingOrder="1"/>
      <protection locked="0"/>
    </xf>
    <xf numFmtId="1" fontId="20" fillId="0" borderId="22" xfId="0" applyNumberFormat="1" applyFont="1" applyFill="1" applyBorder="1" applyAlignment="1" applyProtection="1">
      <alignment horizontal="right" vertical="top" wrapText="1" readingOrder="1"/>
      <protection locked="0"/>
    </xf>
    <xf numFmtId="1" fontId="23" fillId="0" borderId="22" xfId="0" applyNumberFormat="1" applyFont="1" applyFill="1" applyBorder="1" applyAlignment="1" applyProtection="1">
      <alignment horizontal="right" vertical="top" wrapText="1" readingOrder="1"/>
      <protection locked="0"/>
    </xf>
    <xf numFmtId="1" fontId="20" fillId="0" borderId="21" xfId="0" applyNumberFormat="1" applyFont="1" applyFill="1" applyBorder="1" applyAlignment="1" applyProtection="1">
      <alignment horizontal="right" vertical="top" wrapText="1" readingOrder="1"/>
      <protection locked="0"/>
    </xf>
    <xf numFmtId="1" fontId="20" fillId="0" borderId="23" xfId="0" applyNumberFormat="1" applyFont="1" applyFill="1" applyBorder="1" applyAlignment="1" applyProtection="1">
      <alignment horizontal="right" vertical="top" wrapText="1" readingOrder="1"/>
      <protection locked="0"/>
    </xf>
    <xf numFmtId="1" fontId="20" fillId="0" borderId="24" xfId="0" applyNumberFormat="1" applyFont="1" applyFill="1" applyBorder="1" applyAlignment="1" applyProtection="1">
      <alignment horizontal="right" vertical="top" wrapText="1" readingOrder="1"/>
      <protection locked="0"/>
    </xf>
    <xf numFmtId="1" fontId="20" fillId="0" borderId="25" xfId="0" applyNumberFormat="1" applyFont="1" applyFill="1" applyBorder="1" applyAlignment="1" applyProtection="1">
      <alignment horizontal="right" vertical="top" wrapText="1" readingOrder="1"/>
      <protection locked="0"/>
    </xf>
    <xf numFmtId="185" fontId="6" fillId="0" borderId="16" xfId="0" applyNumberFormat="1" applyFont="1" applyFill="1" applyBorder="1" applyAlignment="1" applyProtection="1">
      <alignment vertical="top" wrapText="1" readingOrder="1"/>
      <protection locked="0"/>
    </xf>
    <xf numFmtId="185" fontId="4" fillId="0" borderId="16" xfId="0" applyNumberFormat="1" applyFont="1" applyFill="1" applyBorder="1" applyAlignment="1" applyProtection="1">
      <alignment vertical="top" wrapText="1" readingOrder="1"/>
      <protection locked="0"/>
    </xf>
    <xf numFmtId="185" fontId="6" fillId="0" borderId="16" xfId="0" applyNumberFormat="1" applyFont="1" applyFill="1" applyBorder="1" applyAlignment="1" applyProtection="1">
      <alignment vertical="top" readingOrder="1"/>
      <protection locked="0"/>
    </xf>
    <xf numFmtId="185" fontId="24" fillId="0" borderId="16" xfId="0" applyNumberFormat="1" applyFont="1" applyFill="1" applyBorder="1" applyAlignment="1" applyProtection="1">
      <alignment vertical="top" wrapText="1" readingOrder="1"/>
      <protection locked="0"/>
    </xf>
    <xf numFmtId="0" fontId="0" fillId="0" borderId="26" xfId="0" applyBorder="1" applyAlignment="1">
      <alignment/>
    </xf>
    <xf numFmtId="0" fontId="25" fillId="0" borderId="26" xfId="0" applyFont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6" fillId="0" borderId="0" xfId="0" applyNumberFormat="1" applyFont="1" applyBorder="1" applyAlignment="1" applyProtection="1">
      <alignment vertical="top" wrapText="1" readingOrder="1"/>
      <protection locked="0"/>
    </xf>
    <xf numFmtId="185" fontId="6" fillId="0" borderId="15" xfId="0" applyNumberFormat="1" applyFont="1" applyFill="1" applyBorder="1" applyAlignment="1" applyProtection="1">
      <alignment vertical="top" wrapText="1" readingOrder="1"/>
      <protection locked="0"/>
    </xf>
    <xf numFmtId="185" fontId="6" fillId="0" borderId="27" xfId="0" applyNumberFormat="1" applyFont="1" applyFill="1" applyBorder="1" applyAlignment="1" applyProtection="1">
      <alignment vertical="top" wrapText="1" readingOrder="1"/>
      <protection locked="0"/>
    </xf>
    <xf numFmtId="185" fontId="6" fillId="0" borderId="28" xfId="0" applyNumberFormat="1" applyFont="1" applyFill="1" applyBorder="1" applyAlignment="1" applyProtection="1">
      <alignment vertical="top" wrapText="1" readingOrder="1"/>
      <protection locked="0"/>
    </xf>
    <xf numFmtId="185" fontId="6" fillId="0" borderId="29" xfId="0" applyNumberFormat="1" applyFont="1" applyFill="1" applyBorder="1" applyAlignment="1" applyProtection="1">
      <alignment vertical="top" wrapText="1" readingOrder="1"/>
      <protection locked="0"/>
    </xf>
    <xf numFmtId="0" fontId="25" fillId="0" borderId="0" xfId="0" applyFont="1" applyFill="1" applyAlignment="1">
      <alignment/>
    </xf>
    <xf numFmtId="0" fontId="17" fillId="0" borderId="30" xfId="0" applyFont="1" applyBorder="1" applyAlignment="1" applyProtection="1">
      <alignment horizontal="center" vertical="center" wrapText="1" readingOrder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6" fillId="0" borderId="32" xfId="0" applyFont="1" applyBorder="1" applyAlignment="1" applyProtection="1">
      <alignment horizontal="right" wrapText="1" readingOrder="1"/>
      <protection locked="0"/>
    </xf>
    <xf numFmtId="0" fontId="6" fillId="0" borderId="33" xfId="0" applyFont="1" applyBorder="1" applyAlignment="1" applyProtection="1">
      <alignment horizontal="center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left" vertical="top" wrapText="1" indent="7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0" fillId="0" borderId="32" xfId="0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right" wrapText="1" readingOrder="1"/>
      <protection locked="0"/>
    </xf>
    <xf numFmtId="0" fontId="0" fillId="0" borderId="11" xfId="0" applyBorder="1" applyAlignment="1" applyProtection="1">
      <alignment horizontal="right" vertical="top" wrapText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 readingOrder="1"/>
      <protection locked="0"/>
    </xf>
    <xf numFmtId="0" fontId="0" fillId="0" borderId="32" xfId="0" applyFill="1" applyBorder="1" applyAlignment="1" applyProtection="1">
      <alignment vertical="top" wrapText="1"/>
      <protection locked="0"/>
    </xf>
    <xf numFmtId="0" fontId="0" fillId="0" borderId="34" xfId="0" applyFill="1" applyBorder="1" applyAlignment="1" applyProtection="1">
      <alignment vertical="top" wrapText="1"/>
      <protection locked="0"/>
    </xf>
    <xf numFmtId="2" fontId="26" fillId="0" borderId="10" xfId="0" applyNumberFormat="1" applyFont="1" applyFill="1" applyBorder="1" applyAlignment="1" applyProtection="1">
      <alignment vertical="top" wrapText="1" readingOrder="1"/>
      <protection locked="0"/>
    </xf>
    <xf numFmtId="0" fontId="25" fillId="0" borderId="32" xfId="0" applyFont="1" applyFill="1" applyBorder="1" applyAlignment="1" applyProtection="1">
      <alignment vertical="top" wrapText="1"/>
      <protection locked="0"/>
    </xf>
    <xf numFmtId="0" fontId="25" fillId="0" borderId="34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2" fontId="6" fillId="0" borderId="10" xfId="0" applyNumberFormat="1" applyFont="1" applyFill="1" applyBorder="1" applyAlignment="1" applyProtection="1">
      <alignment vertical="top" wrapText="1" readingOrder="1"/>
      <protection locked="0"/>
    </xf>
    <xf numFmtId="0" fontId="17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35" xfId="0" applyBorder="1" applyAlignment="1" applyProtection="1">
      <alignment vertical="top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showGridLines="0" zoomScalePageLayoutView="0" workbookViewId="0" topLeftCell="A1">
      <selection activeCell="Q68" sqref="Q68"/>
    </sheetView>
  </sheetViews>
  <sheetFormatPr defaultColWidth="9.140625" defaultRowHeight="12.75"/>
  <cols>
    <col min="1" max="1" width="5.28125" style="0" customWidth="1"/>
    <col min="2" max="2" width="43.140625" style="0" customWidth="1"/>
    <col min="3" max="3" width="11.28125" style="0" customWidth="1"/>
    <col min="4" max="5" width="13.421875" style="0" customWidth="1"/>
    <col min="6" max="6" width="0" style="0" hidden="1" customWidth="1"/>
    <col min="7" max="7" width="12.421875" style="0" customWidth="1"/>
    <col min="8" max="8" width="10.57421875" style="0" bestFit="1" customWidth="1"/>
  </cols>
  <sheetData>
    <row r="1" spans="1:5" ht="16.5" customHeight="1">
      <c r="A1" s="123" t="s">
        <v>3</v>
      </c>
      <c r="B1" s="121"/>
      <c r="C1" s="124" t="s">
        <v>0</v>
      </c>
      <c r="D1" s="121"/>
      <c r="E1" s="121"/>
    </row>
    <row r="2" spans="1:5" ht="12.75">
      <c r="A2" s="1"/>
      <c r="B2" s="1"/>
      <c r="C2" s="124" t="s">
        <v>1</v>
      </c>
      <c r="D2" s="121"/>
      <c r="E2" s="121"/>
    </row>
    <row r="3" spans="1:5" ht="12.75">
      <c r="A3" s="1"/>
      <c r="B3" s="1"/>
      <c r="C3" s="1"/>
      <c r="D3" s="1"/>
      <c r="E3" s="1"/>
    </row>
    <row r="4" spans="1:5" ht="14.25" customHeight="1">
      <c r="A4" s="120" t="s">
        <v>4</v>
      </c>
      <c r="B4" s="121"/>
      <c r="C4" s="121"/>
      <c r="D4" s="121"/>
      <c r="E4" s="121"/>
    </row>
    <row r="5" spans="1:5" ht="13.5" customHeight="1">
      <c r="A5" s="120" t="s">
        <v>5</v>
      </c>
      <c r="B5" s="121"/>
      <c r="C5" s="121"/>
      <c r="D5" s="121"/>
      <c r="E5" s="121"/>
    </row>
    <row r="6" spans="1:5" ht="14.25" customHeight="1">
      <c r="A6" s="125" t="s">
        <v>136</v>
      </c>
      <c r="B6" s="126"/>
      <c r="C6" s="126"/>
      <c r="D6" s="126"/>
      <c r="E6" s="126"/>
    </row>
    <row r="7" spans="1:5" ht="13.5" customHeight="1">
      <c r="A7" s="127" t="s">
        <v>6</v>
      </c>
      <c r="B7" s="121"/>
      <c r="C7" s="121"/>
      <c r="D7" s="121"/>
      <c r="E7" s="121"/>
    </row>
    <row r="8" spans="1:5" ht="14.25" customHeight="1">
      <c r="A8" s="125" t="s">
        <v>7</v>
      </c>
      <c r="B8" s="126"/>
      <c r="C8" s="126"/>
      <c r="D8" s="126"/>
      <c r="E8" s="126"/>
    </row>
    <row r="9" spans="1:5" ht="13.5" customHeight="1">
      <c r="A9" s="128" t="s">
        <v>8</v>
      </c>
      <c r="B9" s="121"/>
      <c r="C9" s="121"/>
      <c r="D9" s="121"/>
      <c r="E9" s="121"/>
    </row>
    <row r="10" spans="1:5" ht="14.25" customHeight="1">
      <c r="A10" s="120"/>
      <c r="B10" s="121"/>
      <c r="C10" s="121"/>
      <c r="D10" s="121"/>
      <c r="E10" s="121"/>
    </row>
    <row r="11" spans="1:5" ht="13.5" customHeight="1">
      <c r="A11" s="120" t="s">
        <v>9</v>
      </c>
      <c r="B11" s="121"/>
      <c r="C11" s="121"/>
      <c r="D11" s="121"/>
      <c r="E11" s="121"/>
    </row>
    <row r="12" spans="1:5" ht="14.25" customHeight="1">
      <c r="A12" s="122" t="s">
        <v>237</v>
      </c>
      <c r="B12" s="121"/>
      <c r="C12" s="121"/>
      <c r="D12" s="121"/>
      <c r="E12" s="121"/>
    </row>
    <row r="13" spans="1:5" ht="13.5" customHeight="1">
      <c r="A13" s="131" t="s">
        <v>238</v>
      </c>
      <c r="B13" s="121"/>
      <c r="C13" s="121"/>
      <c r="D13" s="121"/>
      <c r="E13" s="121"/>
    </row>
    <row r="14" spans="1:5" ht="12.75">
      <c r="A14" s="2"/>
      <c r="B14" s="2"/>
      <c r="C14" s="2"/>
      <c r="D14" s="2"/>
      <c r="E14" s="2"/>
    </row>
    <row r="15" spans="1:5" ht="14.25" customHeight="1">
      <c r="A15" s="132" t="s">
        <v>10</v>
      </c>
      <c r="B15" s="121"/>
      <c r="C15" s="121"/>
      <c r="D15" s="121"/>
      <c r="E15" s="121"/>
    </row>
    <row r="16" spans="1:5" ht="63">
      <c r="A16" s="3" t="s">
        <v>2</v>
      </c>
      <c r="B16" s="4" t="s">
        <v>11</v>
      </c>
      <c r="C16" s="4" t="s">
        <v>12</v>
      </c>
      <c r="D16" s="4" t="s">
        <v>240</v>
      </c>
      <c r="E16" s="33" t="s">
        <v>231</v>
      </c>
    </row>
    <row r="17" spans="1:8" ht="12.75">
      <c r="A17" s="5" t="s">
        <v>13</v>
      </c>
      <c r="B17" s="5" t="s">
        <v>14</v>
      </c>
      <c r="C17" s="6"/>
      <c r="D17" s="51">
        <f>D24</f>
        <v>2991623.6000000006</v>
      </c>
      <c r="E17" s="41">
        <f>E24</f>
        <v>3175599</v>
      </c>
      <c r="H17" s="11"/>
    </row>
    <row r="18" spans="1:5" ht="12.75">
      <c r="A18" s="6" t="s">
        <v>15</v>
      </c>
      <c r="B18" s="6" t="s">
        <v>16</v>
      </c>
      <c r="C18" s="6"/>
      <c r="D18" s="7">
        <v>0</v>
      </c>
      <c r="E18" s="43">
        <v>0</v>
      </c>
    </row>
    <row r="19" spans="1:5" ht="12.75">
      <c r="A19" s="6" t="s">
        <v>17</v>
      </c>
      <c r="B19" s="6" t="s">
        <v>18</v>
      </c>
      <c r="C19" s="6"/>
      <c r="D19" s="7">
        <v>0</v>
      </c>
      <c r="E19" s="43">
        <v>0</v>
      </c>
    </row>
    <row r="20" spans="1:5" ht="12.75">
      <c r="A20" s="6" t="s">
        <v>19</v>
      </c>
      <c r="B20" s="6" t="s">
        <v>20</v>
      </c>
      <c r="C20" s="6"/>
      <c r="D20" s="7">
        <v>0</v>
      </c>
      <c r="E20" s="43">
        <v>0</v>
      </c>
    </row>
    <row r="21" spans="1:5" ht="12.75">
      <c r="A21" s="6" t="s">
        <v>21</v>
      </c>
      <c r="B21" s="6" t="s">
        <v>22</v>
      </c>
      <c r="C21" s="6"/>
      <c r="D21" s="7">
        <v>0</v>
      </c>
      <c r="E21" s="43">
        <v>0</v>
      </c>
    </row>
    <row r="22" spans="1:5" ht="12.75">
      <c r="A22" s="6" t="s">
        <v>23</v>
      </c>
      <c r="B22" s="6" t="s">
        <v>24</v>
      </c>
      <c r="C22" s="6"/>
      <c r="D22" s="7">
        <v>0</v>
      </c>
      <c r="E22" s="43">
        <v>0</v>
      </c>
    </row>
    <row r="23" spans="1:5" ht="12.75">
      <c r="A23" s="6" t="s">
        <v>25</v>
      </c>
      <c r="B23" s="6" t="s">
        <v>26</v>
      </c>
      <c r="C23" s="6"/>
      <c r="D23" s="7">
        <v>0</v>
      </c>
      <c r="E23" s="43">
        <v>0</v>
      </c>
    </row>
    <row r="24" spans="1:6" ht="12.75">
      <c r="A24" s="6" t="s">
        <v>27</v>
      </c>
      <c r="B24" s="6" t="s">
        <v>28</v>
      </c>
      <c r="C24" s="6"/>
      <c r="D24" s="54">
        <f>D26+D29+D30+D32</f>
        <v>2991623.6000000006</v>
      </c>
      <c r="E24" s="43">
        <f>E26+E29+E30+E32</f>
        <v>3175599</v>
      </c>
      <c r="F24" s="7">
        <f>F26+F29+F30+F32</f>
        <v>0</v>
      </c>
    </row>
    <row r="25" spans="1:5" ht="12.75">
      <c r="A25" s="6" t="s">
        <v>29</v>
      </c>
      <c r="B25" s="6" t="s">
        <v>30</v>
      </c>
      <c r="C25" s="6"/>
      <c r="D25" s="53">
        <v>0</v>
      </c>
      <c r="E25" s="43">
        <v>0</v>
      </c>
    </row>
    <row r="26" spans="1:9" ht="12.75">
      <c r="A26" s="6" t="s">
        <v>31</v>
      </c>
      <c r="B26" s="6" t="s">
        <v>32</v>
      </c>
      <c r="C26" s="6"/>
      <c r="D26" s="53">
        <v>2820677.95</v>
      </c>
      <c r="E26" s="43">
        <v>2972729</v>
      </c>
      <c r="G26" s="11"/>
      <c r="H26" s="11"/>
      <c r="I26" s="11"/>
    </row>
    <row r="27" spans="1:5" ht="12.75">
      <c r="A27" s="6" t="s">
        <v>33</v>
      </c>
      <c r="B27" s="6" t="s">
        <v>34</v>
      </c>
      <c r="C27" s="6"/>
      <c r="D27" s="53">
        <v>0</v>
      </c>
      <c r="E27" s="43">
        <v>0</v>
      </c>
    </row>
    <row r="28" spans="1:5" ht="12.75">
      <c r="A28" s="6" t="s">
        <v>35</v>
      </c>
      <c r="B28" s="6" t="s">
        <v>36</v>
      </c>
      <c r="C28" s="6"/>
      <c r="D28" s="53">
        <v>0</v>
      </c>
      <c r="E28" s="43">
        <v>0</v>
      </c>
    </row>
    <row r="29" spans="1:5" ht="12.75">
      <c r="A29" s="6" t="s">
        <v>37</v>
      </c>
      <c r="B29" s="6" t="s">
        <v>38</v>
      </c>
      <c r="C29" s="6"/>
      <c r="D29" s="53">
        <v>45857</v>
      </c>
      <c r="E29" s="43">
        <v>52852</v>
      </c>
    </row>
    <row r="30" spans="1:5" ht="12.75">
      <c r="A30" s="6" t="s">
        <v>39</v>
      </c>
      <c r="B30" s="6" t="s">
        <v>40</v>
      </c>
      <c r="C30" s="6"/>
      <c r="D30" s="53">
        <v>97032.72</v>
      </c>
      <c r="E30" s="43">
        <v>118667</v>
      </c>
    </row>
    <row r="31" spans="1:5" ht="12.75">
      <c r="A31" s="6" t="s">
        <v>41</v>
      </c>
      <c r="B31" s="6" t="s">
        <v>42</v>
      </c>
      <c r="C31" s="6"/>
      <c r="D31" s="53">
        <v>0</v>
      </c>
      <c r="E31" s="43">
        <v>0</v>
      </c>
    </row>
    <row r="32" spans="1:5" ht="12.75">
      <c r="A32" s="6" t="s">
        <v>43</v>
      </c>
      <c r="B32" s="6" t="s">
        <v>44</v>
      </c>
      <c r="C32" s="6"/>
      <c r="D32" s="53">
        <v>28055.93</v>
      </c>
      <c r="E32" s="43">
        <v>31351</v>
      </c>
    </row>
    <row r="33" spans="1:5" ht="12.75">
      <c r="A33" s="6" t="s">
        <v>45</v>
      </c>
      <c r="B33" s="6" t="s">
        <v>46</v>
      </c>
      <c r="C33" s="6"/>
      <c r="D33" s="53">
        <v>0</v>
      </c>
      <c r="E33" s="43">
        <v>0</v>
      </c>
    </row>
    <row r="34" spans="1:5" ht="12.75">
      <c r="A34" s="6" t="s">
        <v>47</v>
      </c>
      <c r="B34" s="6" t="s">
        <v>48</v>
      </c>
      <c r="C34" s="6"/>
      <c r="D34" s="53">
        <v>0</v>
      </c>
      <c r="E34" s="43">
        <v>0</v>
      </c>
    </row>
    <row r="35" spans="1:5" ht="12.75">
      <c r="A35" s="6" t="s">
        <v>49</v>
      </c>
      <c r="B35" s="6" t="s">
        <v>50</v>
      </c>
      <c r="C35" s="6"/>
      <c r="D35" s="53">
        <v>0</v>
      </c>
      <c r="E35" s="43">
        <v>0</v>
      </c>
    </row>
    <row r="36" spans="1:5" ht="12.75">
      <c r="A36" s="6" t="s">
        <v>51</v>
      </c>
      <c r="B36" s="6" t="s">
        <v>52</v>
      </c>
      <c r="C36" s="6"/>
      <c r="D36" s="53">
        <v>0</v>
      </c>
      <c r="E36" s="43">
        <v>0</v>
      </c>
    </row>
    <row r="37" spans="1:5" ht="12.75">
      <c r="A37" s="5" t="s">
        <v>53</v>
      </c>
      <c r="B37" s="5" t="s">
        <v>54</v>
      </c>
      <c r="C37" s="6"/>
      <c r="D37" s="52">
        <v>0</v>
      </c>
      <c r="E37" s="41">
        <v>0</v>
      </c>
    </row>
    <row r="38" spans="1:5" ht="12.75">
      <c r="A38" s="5" t="s">
        <v>55</v>
      </c>
      <c r="B38" s="5" t="s">
        <v>56</v>
      </c>
      <c r="C38" s="6"/>
      <c r="D38" s="52">
        <f>D39+D45+D46+D54</f>
        <v>53101.06</v>
      </c>
      <c r="E38" s="41">
        <f>E39+E45+E46+E54</f>
        <v>47424</v>
      </c>
    </row>
    <row r="39" spans="1:5" ht="12.75">
      <c r="A39" s="6" t="s">
        <v>15</v>
      </c>
      <c r="B39" s="6" t="s">
        <v>57</v>
      </c>
      <c r="C39" s="6"/>
      <c r="D39" s="52">
        <f>D41</f>
        <v>0</v>
      </c>
      <c r="E39" s="43">
        <v>4</v>
      </c>
    </row>
    <row r="40" spans="1:5" ht="12.75">
      <c r="A40" s="6" t="s">
        <v>17</v>
      </c>
      <c r="B40" s="6" t="s">
        <v>58</v>
      </c>
      <c r="C40" s="6"/>
      <c r="D40" s="53">
        <v>0</v>
      </c>
      <c r="E40" s="43">
        <v>0</v>
      </c>
    </row>
    <row r="41" spans="1:5" ht="12.75">
      <c r="A41" s="6" t="s">
        <v>19</v>
      </c>
      <c r="B41" s="6" t="s">
        <v>59</v>
      </c>
      <c r="C41" s="6"/>
      <c r="D41" s="53">
        <v>0</v>
      </c>
      <c r="E41" s="43">
        <v>4</v>
      </c>
    </row>
    <row r="42" spans="1:5" ht="12.75">
      <c r="A42" s="6" t="s">
        <v>21</v>
      </c>
      <c r="B42" s="6" t="s">
        <v>60</v>
      </c>
      <c r="C42" s="6"/>
      <c r="D42" s="53">
        <v>0</v>
      </c>
      <c r="E42" s="43">
        <v>0</v>
      </c>
    </row>
    <row r="43" spans="1:5" ht="12.75">
      <c r="A43" s="6" t="s">
        <v>23</v>
      </c>
      <c r="B43" s="6" t="s">
        <v>61</v>
      </c>
      <c r="C43" s="6"/>
      <c r="D43" s="53">
        <v>0</v>
      </c>
      <c r="E43" s="43">
        <v>0</v>
      </c>
    </row>
    <row r="44" spans="1:5" ht="12.75">
      <c r="A44" s="6" t="s">
        <v>25</v>
      </c>
      <c r="B44" s="6" t="s">
        <v>62</v>
      </c>
      <c r="C44" s="6"/>
      <c r="D44" s="53">
        <v>0</v>
      </c>
      <c r="E44" s="43">
        <v>0</v>
      </c>
    </row>
    <row r="45" spans="1:12" ht="12.75">
      <c r="A45" s="6" t="s">
        <v>27</v>
      </c>
      <c r="B45" s="6" t="s">
        <v>63</v>
      </c>
      <c r="C45" s="6"/>
      <c r="D45" s="52">
        <v>1747</v>
      </c>
      <c r="E45" s="41">
        <v>1852</v>
      </c>
      <c r="G45">
        <v>1410</v>
      </c>
      <c r="H45">
        <v>337.5</v>
      </c>
      <c r="I45" s="35">
        <f>SUM(G45:H45)</f>
        <v>1747.5</v>
      </c>
      <c r="J45">
        <v>315</v>
      </c>
      <c r="K45">
        <v>22.5</v>
      </c>
      <c r="L45">
        <f>SUM(J45:K45)</f>
        <v>337.5</v>
      </c>
    </row>
    <row r="46" spans="1:5" ht="12.75">
      <c r="A46" s="6" t="s">
        <v>49</v>
      </c>
      <c r="B46" s="6" t="s">
        <v>64</v>
      </c>
      <c r="C46" s="6"/>
      <c r="D46" s="52">
        <f>D49+D50+D51+D52</f>
        <v>41969.06</v>
      </c>
      <c r="E46" s="41">
        <f>E50+E51</f>
        <v>37257</v>
      </c>
    </row>
    <row r="47" spans="1:5" ht="12.75">
      <c r="A47" s="6" t="s">
        <v>65</v>
      </c>
      <c r="B47" s="6" t="s">
        <v>66</v>
      </c>
      <c r="C47" s="6"/>
      <c r="D47" s="53">
        <v>0</v>
      </c>
      <c r="E47" s="43">
        <v>0</v>
      </c>
    </row>
    <row r="48" spans="1:5" ht="12.75">
      <c r="A48" s="6" t="s">
        <v>67</v>
      </c>
      <c r="B48" s="6" t="s">
        <v>68</v>
      </c>
      <c r="C48" s="6"/>
      <c r="D48" s="53">
        <v>0</v>
      </c>
      <c r="E48" s="43">
        <v>0</v>
      </c>
    </row>
    <row r="49" spans="1:9" ht="12.75">
      <c r="A49" s="6" t="s">
        <v>69</v>
      </c>
      <c r="B49" s="6" t="s">
        <v>70</v>
      </c>
      <c r="C49" s="6"/>
      <c r="D49" s="54">
        <v>5381.84</v>
      </c>
      <c r="E49" s="43">
        <v>0</v>
      </c>
      <c r="G49">
        <v>3855.4</v>
      </c>
      <c r="H49">
        <v>1526.44</v>
      </c>
      <c r="I49" s="35">
        <f>SUM(G49:H49)</f>
        <v>5381.84</v>
      </c>
    </row>
    <row r="50" spans="1:8" ht="22.5">
      <c r="A50" s="6" t="s">
        <v>71</v>
      </c>
      <c r="B50" s="6" t="s">
        <v>72</v>
      </c>
      <c r="C50" s="6"/>
      <c r="D50" s="53">
        <v>3555.46</v>
      </c>
      <c r="E50" s="43">
        <v>3285</v>
      </c>
      <c r="H50">
        <v>3555.46</v>
      </c>
    </row>
    <row r="51" spans="1:15" ht="12.75">
      <c r="A51" s="6" t="s">
        <v>73</v>
      </c>
      <c r="B51" s="6" t="s">
        <v>74</v>
      </c>
      <c r="C51" s="6"/>
      <c r="D51" s="53">
        <v>32707.76</v>
      </c>
      <c r="E51" s="43">
        <v>33972</v>
      </c>
      <c r="H51">
        <v>27362.43</v>
      </c>
      <c r="I51">
        <v>5344.94</v>
      </c>
      <c r="J51">
        <v>0.39</v>
      </c>
      <c r="K51">
        <f>SUM(H51:J51)</f>
        <v>32707.76</v>
      </c>
      <c r="M51" s="12"/>
      <c r="O51" s="12"/>
    </row>
    <row r="52" spans="1:11" ht="12.75">
      <c r="A52" s="6" t="s">
        <v>75</v>
      </c>
      <c r="B52" s="6" t="s">
        <v>76</v>
      </c>
      <c r="C52" s="6"/>
      <c r="D52" s="53">
        <v>324</v>
      </c>
      <c r="E52" s="43">
        <v>0</v>
      </c>
      <c r="H52">
        <v>323.65</v>
      </c>
      <c r="K52">
        <f>SUM(H52:J52)</f>
        <v>323.65</v>
      </c>
    </row>
    <row r="53" spans="1:5" ht="12.75">
      <c r="A53" s="6" t="s">
        <v>51</v>
      </c>
      <c r="B53" s="6" t="s">
        <v>77</v>
      </c>
      <c r="C53" s="6"/>
      <c r="D53" s="53">
        <v>0</v>
      </c>
      <c r="E53" s="43">
        <v>0</v>
      </c>
    </row>
    <row r="54" spans="1:13" ht="12.75">
      <c r="A54" s="6" t="s">
        <v>78</v>
      </c>
      <c r="B54" s="6" t="s">
        <v>79</v>
      </c>
      <c r="C54" s="6"/>
      <c r="D54" s="52">
        <v>9385</v>
      </c>
      <c r="E54" s="41">
        <v>8311</v>
      </c>
      <c r="H54">
        <v>6207.97</v>
      </c>
      <c r="I54">
        <v>2715.71</v>
      </c>
      <c r="J54">
        <v>460.95</v>
      </c>
      <c r="M54">
        <f>SUM(H54:L54)</f>
        <v>9384.630000000001</v>
      </c>
    </row>
    <row r="55" spans="1:5" ht="12.75">
      <c r="A55" s="5"/>
      <c r="B55" s="5" t="s">
        <v>80</v>
      </c>
      <c r="C55" s="6"/>
      <c r="D55" s="52">
        <f>D17+D38</f>
        <v>3044724.6600000006</v>
      </c>
      <c r="E55" s="41">
        <f>E17+E38</f>
        <v>3223023</v>
      </c>
    </row>
    <row r="56" spans="1:5" ht="12.75">
      <c r="A56" s="5" t="s">
        <v>81</v>
      </c>
      <c r="B56" s="5" t="s">
        <v>82</v>
      </c>
      <c r="C56" s="6"/>
      <c r="D56" s="42">
        <f>D57+D58+D59+D60</f>
        <v>2989523.95</v>
      </c>
      <c r="E56" s="42">
        <f>E57+E58+E59+E60</f>
        <v>3167235</v>
      </c>
    </row>
    <row r="57" spans="1:10" ht="12.75">
      <c r="A57" s="6" t="s">
        <v>15</v>
      </c>
      <c r="B57" s="6" t="s">
        <v>83</v>
      </c>
      <c r="C57" s="6"/>
      <c r="D57" s="34">
        <v>4895.51</v>
      </c>
      <c r="E57" s="43">
        <v>1102</v>
      </c>
      <c r="H57">
        <v>1526.44</v>
      </c>
      <c r="I57">
        <v>3369.07</v>
      </c>
      <c r="J57">
        <f>SUM(H57:I57)</f>
        <v>4895.51</v>
      </c>
    </row>
    <row r="58" spans="1:5" ht="12.75">
      <c r="A58" s="6" t="s">
        <v>27</v>
      </c>
      <c r="B58" s="6" t="s">
        <v>84</v>
      </c>
      <c r="C58" s="6"/>
      <c r="D58" s="34">
        <v>2374715.06</v>
      </c>
      <c r="E58" s="43">
        <v>2554431</v>
      </c>
    </row>
    <row r="59" spans="1:10" ht="22.5">
      <c r="A59" s="6" t="s">
        <v>49</v>
      </c>
      <c r="B59" s="6" t="s">
        <v>85</v>
      </c>
      <c r="C59" s="6"/>
      <c r="D59" s="34">
        <v>593530.55</v>
      </c>
      <c r="E59" s="43">
        <v>593577</v>
      </c>
      <c r="H59">
        <v>589787.98</v>
      </c>
      <c r="I59">
        <v>3855.4</v>
      </c>
      <c r="J59">
        <f>SUM(H59:I59)</f>
        <v>593643.38</v>
      </c>
    </row>
    <row r="60" spans="1:5" ht="12.75">
      <c r="A60" s="6" t="s">
        <v>51</v>
      </c>
      <c r="B60" s="6" t="s">
        <v>86</v>
      </c>
      <c r="C60" s="6"/>
      <c r="D60" s="34">
        <v>16382.83</v>
      </c>
      <c r="E60" s="43">
        <v>18125</v>
      </c>
    </row>
    <row r="61" spans="1:5" ht="12.75">
      <c r="A61" s="5" t="s">
        <v>87</v>
      </c>
      <c r="B61" s="5" t="s">
        <v>88</v>
      </c>
      <c r="C61" s="6"/>
      <c r="D61" s="52">
        <f>D66</f>
        <v>33054.76</v>
      </c>
      <c r="E61" s="41">
        <f>E66</f>
        <v>34023</v>
      </c>
    </row>
    <row r="62" spans="1:5" ht="12.75">
      <c r="A62" s="6" t="s">
        <v>15</v>
      </c>
      <c r="B62" s="6" t="s">
        <v>89</v>
      </c>
      <c r="C62" s="6"/>
      <c r="D62" s="53">
        <v>0</v>
      </c>
      <c r="E62" s="43">
        <v>0</v>
      </c>
    </row>
    <row r="63" spans="1:5" ht="12.75">
      <c r="A63" s="6" t="s">
        <v>17</v>
      </c>
      <c r="B63" s="6" t="s">
        <v>90</v>
      </c>
      <c r="C63" s="6"/>
      <c r="D63" s="7">
        <v>0</v>
      </c>
      <c r="E63" s="43">
        <v>0</v>
      </c>
    </row>
    <row r="64" spans="1:5" ht="12.75">
      <c r="A64" s="6" t="s">
        <v>19</v>
      </c>
      <c r="B64" s="6" t="s">
        <v>91</v>
      </c>
      <c r="C64" s="6"/>
      <c r="D64" s="7">
        <v>0</v>
      </c>
      <c r="E64" s="43">
        <v>0</v>
      </c>
    </row>
    <row r="65" spans="1:5" ht="12.75">
      <c r="A65" s="6" t="s">
        <v>21</v>
      </c>
      <c r="B65" s="6" t="s">
        <v>92</v>
      </c>
      <c r="C65" s="6"/>
      <c r="D65" s="7">
        <v>0</v>
      </c>
      <c r="E65" s="43">
        <v>0</v>
      </c>
    </row>
    <row r="66" spans="1:5" ht="12.75">
      <c r="A66" s="6" t="s">
        <v>27</v>
      </c>
      <c r="B66" s="6" t="s">
        <v>93</v>
      </c>
      <c r="C66" s="6"/>
      <c r="D66" s="51">
        <f>D72+D77+D78+D79+D80</f>
        <v>33054.76</v>
      </c>
      <c r="E66" s="41">
        <f>E72+E77+E79</f>
        <v>34023</v>
      </c>
    </row>
    <row r="67" spans="1:5" ht="22.5">
      <c r="A67" s="6" t="s">
        <v>29</v>
      </c>
      <c r="B67" s="6" t="s">
        <v>94</v>
      </c>
      <c r="C67" s="6"/>
      <c r="D67" s="7">
        <v>0</v>
      </c>
      <c r="E67" s="43">
        <v>0</v>
      </c>
    </row>
    <row r="68" spans="1:5" ht="12.75">
      <c r="A68" s="6" t="s">
        <v>31</v>
      </c>
      <c r="B68" s="6" t="s">
        <v>95</v>
      </c>
      <c r="C68" s="6"/>
      <c r="D68" s="7">
        <v>0</v>
      </c>
      <c r="E68" s="43">
        <v>0</v>
      </c>
    </row>
    <row r="69" spans="1:5" ht="12.75">
      <c r="A69" s="6" t="s">
        <v>33</v>
      </c>
      <c r="B69" s="6" t="s">
        <v>96</v>
      </c>
      <c r="C69" s="6"/>
      <c r="D69" s="7">
        <v>0</v>
      </c>
      <c r="E69" s="43">
        <v>0</v>
      </c>
    </row>
    <row r="70" spans="1:5" ht="12.75">
      <c r="A70" s="6" t="s">
        <v>35</v>
      </c>
      <c r="B70" s="6" t="s">
        <v>97</v>
      </c>
      <c r="C70" s="6"/>
      <c r="D70" s="7">
        <v>0</v>
      </c>
      <c r="E70" s="43">
        <v>0</v>
      </c>
    </row>
    <row r="71" spans="1:5" ht="12.75">
      <c r="A71" s="6" t="s">
        <v>37</v>
      </c>
      <c r="B71" s="6" t="s">
        <v>98</v>
      </c>
      <c r="C71" s="6"/>
      <c r="D71" s="7">
        <v>0</v>
      </c>
      <c r="E71" s="43">
        <v>0</v>
      </c>
    </row>
    <row r="72" spans="1:15" ht="12.75">
      <c r="A72" s="6" t="s">
        <v>39</v>
      </c>
      <c r="B72" s="6" t="s">
        <v>99</v>
      </c>
      <c r="C72" s="6"/>
      <c r="D72" s="51">
        <f>D74</f>
        <v>0</v>
      </c>
      <c r="E72" s="41">
        <f>E74</f>
        <v>4799</v>
      </c>
      <c r="O72" t="s">
        <v>232</v>
      </c>
    </row>
    <row r="73" spans="1:5" ht="12.75">
      <c r="A73" s="6" t="s">
        <v>100</v>
      </c>
      <c r="B73" s="6" t="s">
        <v>101</v>
      </c>
      <c r="C73" s="6"/>
      <c r="D73" s="7">
        <v>0</v>
      </c>
      <c r="E73" s="43">
        <v>0</v>
      </c>
    </row>
    <row r="74" spans="1:5" ht="12.75">
      <c r="A74" s="6" t="s">
        <v>102</v>
      </c>
      <c r="B74" s="6" t="s">
        <v>103</v>
      </c>
      <c r="C74" s="6"/>
      <c r="D74" s="7">
        <v>0</v>
      </c>
      <c r="E74" s="43">
        <v>4799</v>
      </c>
    </row>
    <row r="75" spans="1:5" ht="12.75">
      <c r="A75" s="6" t="s">
        <v>41</v>
      </c>
      <c r="B75" s="6" t="s">
        <v>104</v>
      </c>
      <c r="C75" s="6"/>
      <c r="D75" s="7">
        <v>0</v>
      </c>
      <c r="E75" s="43">
        <v>0</v>
      </c>
    </row>
    <row r="76" spans="1:5" ht="12.75">
      <c r="A76" s="6" t="s">
        <v>43</v>
      </c>
      <c r="B76" s="6" t="s">
        <v>105</v>
      </c>
      <c r="C76" s="6"/>
      <c r="D76" s="53">
        <v>0</v>
      </c>
      <c r="E76" s="43">
        <v>0</v>
      </c>
    </row>
    <row r="77" spans="1:5" ht="12.75">
      <c r="A77" s="6" t="s">
        <v>45</v>
      </c>
      <c r="B77" s="6" t="s">
        <v>106</v>
      </c>
      <c r="C77" s="6"/>
      <c r="D77" s="53">
        <v>0.39</v>
      </c>
      <c r="E77" s="43">
        <v>1032</v>
      </c>
    </row>
    <row r="78" spans="1:5" ht="12.75">
      <c r="A78" s="6" t="s">
        <v>47</v>
      </c>
      <c r="B78" s="6" t="s">
        <v>107</v>
      </c>
      <c r="C78" s="6"/>
      <c r="D78" s="53">
        <v>5344.94</v>
      </c>
      <c r="E78" s="43">
        <v>0</v>
      </c>
    </row>
    <row r="79" spans="1:5" ht="12.75">
      <c r="A79" s="6" t="s">
        <v>108</v>
      </c>
      <c r="B79" s="6" t="s">
        <v>109</v>
      </c>
      <c r="C79" s="6"/>
      <c r="D79" s="53">
        <v>27362.43</v>
      </c>
      <c r="E79" s="43">
        <v>28192</v>
      </c>
    </row>
    <row r="80" spans="1:10" ht="12.75">
      <c r="A80" s="6" t="s">
        <v>110</v>
      </c>
      <c r="B80" s="6" t="s">
        <v>111</v>
      </c>
      <c r="C80" s="6"/>
      <c r="D80" s="53">
        <v>347</v>
      </c>
      <c r="E80" s="43">
        <v>0</v>
      </c>
      <c r="G80">
        <v>323</v>
      </c>
      <c r="H80">
        <v>24</v>
      </c>
      <c r="J80">
        <f>SUM(G80:I80)</f>
        <v>347</v>
      </c>
    </row>
    <row r="81" spans="1:5" ht="12.75">
      <c r="A81" s="5" t="s">
        <v>112</v>
      </c>
      <c r="B81" s="5" t="s">
        <v>113</v>
      </c>
      <c r="C81" s="6"/>
      <c r="D81" s="51">
        <f>D87</f>
        <v>22146.29</v>
      </c>
      <c r="E81" s="41">
        <f>E87</f>
        <v>21765</v>
      </c>
    </row>
    <row r="82" spans="1:5" ht="12.75">
      <c r="A82" s="6" t="s">
        <v>15</v>
      </c>
      <c r="B82" s="6" t="s">
        <v>114</v>
      </c>
      <c r="C82" s="6"/>
      <c r="D82" s="7">
        <v>0</v>
      </c>
      <c r="E82" s="43">
        <v>0</v>
      </c>
    </row>
    <row r="83" spans="1:5" ht="12.75">
      <c r="A83" s="6" t="s">
        <v>27</v>
      </c>
      <c r="B83" s="6" t="s">
        <v>115</v>
      </c>
      <c r="C83" s="6"/>
      <c r="D83" s="7">
        <v>0</v>
      </c>
      <c r="E83" s="43">
        <v>0</v>
      </c>
    </row>
    <row r="84" spans="1:5" ht="12.75">
      <c r="A84" s="6" t="s">
        <v>29</v>
      </c>
      <c r="B84" s="6" t="s">
        <v>116</v>
      </c>
      <c r="C84" s="6"/>
      <c r="D84" s="7">
        <v>0</v>
      </c>
      <c r="E84" s="43">
        <v>0</v>
      </c>
    </row>
    <row r="85" spans="1:5" ht="12.75">
      <c r="A85" s="6" t="s">
        <v>31</v>
      </c>
      <c r="B85" s="6" t="s">
        <v>117</v>
      </c>
      <c r="C85" s="6"/>
      <c r="D85" s="7">
        <v>0</v>
      </c>
      <c r="E85" s="43">
        <v>0</v>
      </c>
    </row>
    <row r="86" spans="1:5" ht="12.75">
      <c r="A86" s="6" t="s">
        <v>49</v>
      </c>
      <c r="B86" s="6" t="s">
        <v>118</v>
      </c>
      <c r="C86" s="6"/>
      <c r="D86" s="7">
        <v>0</v>
      </c>
      <c r="E86" s="43">
        <v>0</v>
      </c>
    </row>
    <row r="87" spans="1:9" ht="12.75">
      <c r="A87" s="6" t="s">
        <v>51</v>
      </c>
      <c r="B87" s="6" t="s">
        <v>119</v>
      </c>
      <c r="C87" s="6"/>
      <c r="D87" s="52">
        <f>D88+D89</f>
        <v>22146.29</v>
      </c>
      <c r="E87" s="41">
        <f>E88+E89</f>
        <v>21765</v>
      </c>
      <c r="G87">
        <v>22167.66</v>
      </c>
      <c r="H87" s="44">
        <f>D87</f>
        <v>22146.29</v>
      </c>
      <c r="I87" s="11">
        <f>G87-H87</f>
        <v>21.36999999999898</v>
      </c>
    </row>
    <row r="88" spans="1:9" ht="12.75">
      <c r="A88" s="6" t="s">
        <v>120</v>
      </c>
      <c r="B88" s="6" t="s">
        <v>121</v>
      </c>
      <c r="C88" s="6"/>
      <c r="D88" s="53">
        <v>381.08</v>
      </c>
      <c r="E88" s="43">
        <v>2321</v>
      </c>
      <c r="G88">
        <v>402.45</v>
      </c>
      <c r="H88">
        <v>337.5</v>
      </c>
      <c r="I88">
        <f>SUM(G88:H88)</f>
        <v>739.95</v>
      </c>
    </row>
    <row r="89" spans="1:5" ht="12.75">
      <c r="A89" s="6" t="s">
        <v>122</v>
      </c>
      <c r="B89" s="6" t="s">
        <v>123</v>
      </c>
      <c r="C89" s="6"/>
      <c r="D89" s="53">
        <v>21765.21</v>
      </c>
      <c r="E89" s="43">
        <v>19444</v>
      </c>
    </row>
    <row r="90" spans="1:7" ht="12.75">
      <c r="A90" s="5" t="s">
        <v>124</v>
      </c>
      <c r="B90" s="5" t="s">
        <v>125</v>
      </c>
      <c r="C90" s="6"/>
      <c r="D90" s="51">
        <v>0</v>
      </c>
      <c r="E90" s="41">
        <v>0</v>
      </c>
      <c r="G90" s="45">
        <f>D55</f>
        <v>3044724.6600000006</v>
      </c>
    </row>
    <row r="91" spans="1:10" ht="21">
      <c r="A91" s="5"/>
      <c r="B91" s="5" t="s">
        <v>126</v>
      </c>
      <c r="C91" s="6"/>
      <c r="D91" s="51">
        <f>D56+D61+D81</f>
        <v>3044725</v>
      </c>
      <c r="E91" s="41">
        <f>E56+E61+E81</f>
        <v>3223023</v>
      </c>
      <c r="G91" s="45">
        <f>D91</f>
        <v>3044725</v>
      </c>
      <c r="H91" s="11">
        <f>G90-G91</f>
        <v>-0.3399999993853271</v>
      </c>
      <c r="I91" s="13">
        <f>E55-E91</f>
        <v>0</v>
      </c>
      <c r="J91" s="13">
        <f>F55-F91</f>
        <v>0</v>
      </c>
    </row>
    <row r="92" spans="1:5" ht="12.75">
      <c r="A92" s="8"/>
      <c r="B92" s="8"/>
      <c r="C92" s="8"/>
      <c r="D92" s="133"/>
      <c r="E92" s="121"/>
    </row>
    <row r="93" spans="1:5" ht="22.5">
      <c r="A93" s="8"/>
      <c r="B93" s="9" t="s">
        <v>132</v>
      </c>
      <c r="C93" s="9" t="s">
        <v>127</v>
      </c>
      <c r="D93" s="129" t="s">
        <v>133</v>
      </c>
      <c r="E93" s="121"/>
    </row>
    <row r="94" spans="1:5" ht="22.5">
      <c r="A94" s="8"/>
      <c r="B94" s="10" t="s">
        <v>128</v>
      </c>
      <c r="C94" s="10" t="s">
        <v>129</v>
      </c>
      <c r="D94" s="130" t="s">
        <v>130</v>
      </c>
      <c r="E94" s="121"/>
    </row>
    <row r="95" spans="1:5" ht="12.75">
      <c r="A95" s="8"/>
      <c r="B95" s="8"/>
      <c r="C95" s="8"/>
      <c r="D95" s="133"/>
      <c r="E95" s="121"/>
    </row>
    <row r="96" spans="1:5" ht="22.5">
      <c r="A96" s="8"/>
      <c r="B96" s="9" t="s">
        <v>134</v>
      </c>
      <c r="C96" s="9" t="s">
        <v>127</v>
      </c>
      <c r="D96" s="129" t="s">
        <v>135</v>
      </c>
      <c r="E96" s="121"/>
    </row>
    <row r="97" spans="1:5" ht="12.75">
      <c r="A97" s="8"/>
      <c r="B97" s="10" t="s">
        <v>131</v>
      </c>
      <c r="C97" s="10" t="s">
        <v>129</v>
      </c>
      <c r="D97" s="130" t="s">
        <v>130</v>
      </c>
      <c r="E97" s="121"/>
    </row>
    <row r="98" ht="409.5" customHeight="1" hidden="1"/>
  </sheetData>
  <sheetProtection/>
  <mergeCells count="20">
    <mergeCell ref="A9:E9"/>
    <mergeCell ref="A10:E10"/>
    <mergeCell ref="D96:E96"/>
    <mergeCell ref="D97:E97"/>
    <mergeCell ref="A13:E13"/>
    <mergeCell ref="A15:E15"/>
    <mergeCell ref="D92:E92"/>
    <mergeCell ref="D93:E93"/>
    <mergeCell ref="D94:E94"/>
    <mergeCell ref="D95:E95"/>
    <mergeCell ref="A11:E11"/>
    <mergeCell ref="A12:E12"/>
    <mergeCell ref="A1:B1"/>
    <mergeCell ref="C1:E1"/>
    <mergeCell ref="C2:E2"/>
    <mergeCell ref="A4:E4"/>
    <mergeCell ref="A5:E5"/>
    <mergeCell ref="A6:E6"/>
    <mergeCell ref="A7:E7"/>
    <mergeCell ref="A8:E8"/>
  </mergeCells>
  <printOptions/>
  <pageMargins left="0.1968503937007874" right="0.1968503937007874" top="0.1968503937007874" bottom="0.7072677165354332" header="0.1968503937007874" footer="0.1968503937007874"/>
  <pageSetup horizontalDpi="600" verticalDpi="600" orientation="portrait" paperSize="9" r:id="rId1"/>
  <headerFooter alignWithMargins="0">
    <oddFooter xml:space="preserve">&amp;L&amp;C&amp;R&amp;"Arial"&amp;8&amp;P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B1">
      <selection activeCell="S9" sqref="S9"/>
    </sheetView>
  </sheetViews>
  <sheetFormatPr defaultColWidth="9.140625" defaultRowHeight="12.75"/>
  <cols>
    <col min="1" max="1" width="4.8515625" style="0" customWidth="1"/>
    <col min="2" max="2" width="30.28125" style="0" customWidth="1"/>
    <col min="3" max="3" width="11.28125" style="0" customWidth="1"/>
    <col min="4" max="4" width="10.00390625" style="0" customWidth="1"/>
    <col min="5" max="5" width="7.57421875" style="0" customWidth="1"/>
    <col min="6" max="6" width="8.7109375" style="0" customWidth="1"/>
    <col min="7" max="7" width="10.00390625" style="0" customWidth="1"/>
    <col min="8" max="8" width="8.421875" style="0" customWidth="1"/>
    <col min="11" max="11" width="6.7109375" style="0" customWidth="1"/>
    <col min="12" max="12" width="8.7109375" style="0" customWidth="1"/>
    <col min="14" max="14" width="11.421875" style="0" customWidth="1"/>
    <col min="15" max="15" width="10.57421875" style="0" bestFit="1" customWidth="1"/>
    <col min="17" max="19" width="10.421875" style="0" customWidth="1"/>
    <col min="20" max="20" width="13.8515625" style="0" customWidth="1"/>
    <col min="21" max="21" width="13.00390625" style="0" customWidth="1"/>
    <col min="22" max="22" width="10.57421875" style="0" customWidth="1"/>
    <col min="27" max="27" width="9.57421875" style="0" bestFit="1" customWidth="1"/>
  </cols>
  <sheetData>
    <row r="1" spans="1:13" ht="15">
      <c r="A1" s="18"/>
      <c r="B1" s="19"/>
      <c r="C1" s="19"/>
      <c r="D1" s="19"/>
      <c r="E1" s="19"/>
      <c r="F1" s="19"/>
      <c r="G1" s="19"/>
      <c r="H1" s="19"/>
      <c r="I1" s="19"/>
      <c r="J1" s="115" t="s">
        <v>193</v>
      </c>
      <c r="K1" s="121"/>
      <c r="L1" s="121"/>
      <c r="M1" s="121"/>
    </row>
    <row r="2" spans="1:13" ht="15">
      <c r="A2" s="18"/>
      <c r="B2" s="19"/>
      <c r="C2" s="19"/>
      <c r="D2" s="19"/>
      <c r="E2" s="19"/>
      <c r="F2" s="19"/>
      <c r="G2" s="19"/>
      <c r="H2" s="19"/>
      <c r="I2" s="19"/>
      <c r="J2" s="115" t="s">
        <v>194</v>
      </c>
      <c r="K2" s="121"/>
      <c r="L2" s="121"/>
      <c r="M2" s="121"/>
    </row>
    <row r="3" spans="1:21" ht="15">
      <c r="A3" s="18"/>
      <c r="C3" s="116" t="s">
        <v>195</v>
      </c>
      <c r="D3" s="116"/>
      <c r="E3" s="116"/>
      <c r="F3" s="116"/>
      <c r="G3" s="116"/>
      <c r="H3" s="116"/>
      <c r="I3" s="116"/>
      <c r="J3" s="116"/>
      <c r="K3" s="116"/>
      <c r="L3" s="19"/>
      <c r="M3" s="19"/>
      <c r="U3" s="58"/>
    </row>
    <row r="4" spans="1:13" ht="12.75">
      <c r="A4" s="117" t="s">
        <v>196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34" t="s">
        <v>197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 t="s">
        <v>198</v>
      </c>
    </row>
    <row r="8" spans="1:15" ht="12.75">
      <c r="A8" s="22"/>
      <c r="B8" s="80"/>
      <c r="C8" s="84"/>
      <c r="D8" s="113" t="s">
        <v>244</v>
      </c>
      <c r="E8" s="114"/>
      <c r="F8" s="114"/>
      <c r="G8" s="114"/>
      <c r="H8" s="114"/>
      <c r="I8" s="114"/>
      <c r="J8" s="114"/>
      <c r="K8" s="114"/>
      <c r="L8" s="114"/>
      <c r="M8" s="85"/>
      <c r="O8" s="36"/>
    </row>
    <row r="9" spans="1:42" ht="81" customHeight="1">
      <c r="A9" s="23" t="s">
        <v>2</v>
      </c>
      <c r="B9" s="73" t="s">
        <v>199</v>
      </c>
      <c r="C9" s="86" t="s">
        <v>200</v>
      </c>
      <c r="D9" s="24" t="s">
        <v>201</v>
      </c>
      <c r="E9" s="25" t="s">
        <v>202</v>
      </c>
      <c r="F9" s="25" t="s">
        <v>203</v>
      </c>
      <c r="G9" s="25" t="s">
        <v>204</v>
      </c>
      <c r="H9" s="25" t="s">
        <v>205</v>
      </c>
      <c r="I9" s="25" t="s">
        <v>206</v>
      </c>
      <c r="J9" s="24" t="s">
        <v>207</v>
      </c>
      <c r="K9" s="24" t="s">
        <v>208</v>
      </c>
      <c r="L9" s="24" t="s">
        <v>209</v>
      </c>
      <c r="M9" s="87" t="s">
        <v>210</v>
      </c>
      <c r="N9" s="62"/>
      <c r="O9" s="63"/>
      <c r="P9" s="63"/>
      <c r="Q9" s="63"/>
      <c r="R9" s="63"/>
      <c r="S9" s="62"/>
      <c r="T9" s="62"/>
      <c r="U9" s="62"/>
      <c r="V9" s="62"/>
      <c r="W9" s="62"/>
      <c r="X9" s="63"/>
      <c r="Y9" s="63"/>
      <c r="Z9" s="63"/>
      <c r="AA9" s="62"/>
      <c r="AB9" s="62"/>
      <c r="AC9" s="62"/>
      <c r="AD9" s="62"/>
      <c r="AE9" s="36"/>
      <c r="AF9" s="36"/>
      <c r="AG9" s="36"/>
      <c r="AH9" s="36"/>
      <c r="AI9" s="36"/>
      <c r="AJ9" s="36"/>
      <c r="AK9" s="57"/>
      <c r="AL9" s="57"/>
      <c r="AM9" s="36"/>
      <c r="AN9" s="36"/>
      <c r="AO9" s="36"/>
      <c r="AP9" s="36"/>
    </row>
    <row r="10" spans="1:42" ht="12.75">
      <c r="A10" s="26">
        <v>1</v>
      </c>
      <c r="B10" s="81">
        <v>2</v>
      </c>
      <c r="C10" s="88">
        <v>3</v>
      </c>
      <c r="D10" s="38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40">
        <v>10</v>
      </c>
      <c r="K10" s="40">
        <v>11</v>
      </c>
      <c r="L10" s="40">
        <v>12</v>
      </c>
      <c r="M10" s="89">
        <v>13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43.5" customHeight="1">
      <c r="A11" s="27" t="s">
        <v>211</v>
      </c>
      <c r="B11" s="82" t="s">
        <v>212</v>
      </c>
      <c r="C11" s="90">
        <f>C12+C13</f>
        <v>4895.51</v>
      </c>
      <c r="D11" s="47">
        <f>D12+D13</f>
        <v>113375.02</v>
      </c>
      <c r="E11" s="47">
        <f aca="true" t="shared" si="0" ref="E11:M11">E12+E13</f>
        <v>0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114237.59</v>
      </c>
      <c r="J11" s="47">
        <f t="shared" si="0"/>
        <v>0</v>
      </c>
      <c r="K11" s="47">
        <f t="shared" si="0"/>
        <v>0</v>
      </c>
      <c r="L11" s="47">
        <f t="shared" si="0"/>
        <v>-115.69</v>
      </c>
      <c r="M11" s="91">
        <f t="shared" si="0"/>
        <v>3917.2499999999964</v>
      </c>
      <c r="N11" s="62"/>
      <c r="O11" s="74"/>
      <c r="P11" s="74"/>
      <c r="Q11" s="74"/>
      <c r="R11" s="74"/>
      <c r="S11" s="75"/>
      <c r="T11" s="74"/>
      <c r="U11" s="76"/>
      <c r="V11" s="76"/>
      <c r="W11" s="62"/>
      <c r="X11" s="62"/>
      <c r="Y11" s="74"/>
      <c r="Z11" s="75"/>
      <c r="AA11" s="74"/>
      <c r="AB11" s="62"/>
      <c r="AC11" s="62"/>
      <c r="AD11" s="62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ht="12.75">
      <c r="A12" s="26" t="s">
        <v>213</v>
      </c>
      <c r="B12" s="83" t="s">
        <v>214</v>
      </c>
      <c r="C12" s="92">
        <v>2309.11</v>
      </c>
      <c r="D12" s="48">
        <v>4763.86</v>
      </c>
      <c r="E12" s="48"/>
      <c r="F12" s="48"/>
      <c r="G12" s="48"/>
      <c r="H12" s="48"/>
      <c r="I12" s="48">
        <v>5129.87</v>
      </c>
      <c r="J12" s="48"/>
      <c r="K12" s="48">
        <v>0</v>
      </c>
      <c r="L12" s="48">
        <v>-116.2</v>
      </c>
      <c r="M12" s="93">
        <f>C12+D12+E12-G12-H12-I12-J12-K12+L12</f>
        <v>1826.8999999999994</v>
      </c>
      <c r="N12" s="63"/>
      <c r="O12" s="62"/>
      <c r="P12" s="62"/>
      <c r="Q12" s="62"/>
      <c r="R12" s="62"/>
      <c r="S12" s="62"/>
      <c r="T12" s="76"/>
      <c r="U12" s="76"/>
      <c r="V12" s="76"/>
      <c r="W12" s="62"/>
      <c r="X12" s="62"/>
      <c r="Y12" s="62"/>
      <c r="Z12" s="62"/>
      <c r="AA12" s="76"/>
      <c r="AB12" s="62"/>
      <c r="AC12" s="62"/>
      <c r="AD12" s="62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ht="12.75">
      <c r="A13" s="26" t="s">
        <v>215</v>
      </c>
      <c r="B13" s="83" t="s">
        <v>216</v>
      </c>
      <c r="C13" s="92">
        <v>2586.4</v>
      </c>
      <c r="D13" s="48">
        <v>108611.16</v>
      </c>
      <c r="E13" s="48"/>
      <c r="F13" s="48"/>
      <c r="G13" s="48"/>
      <c r="H13" s="48"/>
      <c r="I13" s="48">
        <v>109107.72</v>
      </c>
      <c r="J13" s="48"/>
      <c r="K13" s="48">
        <v>0</v>
      </c>
      <c r="L13" s="48">
        <v>0.51</v>
      </c>
      <c r="M13" s="93">
        <f>C13+D13+E13-G13-H13-I13-J13-K13+L13</f>
        <v>2090.3499999999967</v>
      </c>
      <c r="N13" s="77"/>
      <c r="O13" s="62"/>
      <c r="P13" s="62"/>
      <c r="Q13" s="62"/>
      <c r="R13" s="76"/>
      <c r="S13" s="62"/>
      <c r="T13" s="76"/>
      <c r="U13" s="76"/>
      <c r="V13" s="76"/>
      <c r="W13" s="62"/>
      <c r="X13" s="62"/>
      <c r="Y13" s="76"/>
      <c r="Z13" s="62"/>
      <c r="AA13" s="76"/>
      <c r="AB13" s="62"/>
      <c r="AC13" s="62"/>
      <c r="AD13" s="62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ht="42" customHeight="1">
      <c r="A14" s="27" t="s">
        <v>217</v>
      </c>
      <c r="B14" s="82" t="s">
        <v>218</v>
      </c>
      <c r="C14" s="90">
        <f aca="true" t="shared" si="1" ref="C14:M14">C15+C16</f>
        <v>2374715.06</v>
      </c>
      <c r="D14" s="47">
        <f t="shared" si="1"/>
        <v>214662.26</v>
      </c>
      <c r="E14" s="47">
        <f t="shared" si="1"/>
        <v>0</v>
      </c>
      <c r="F14" s="47">
        <f t="shared" si="1"/>
        <v>0</v>
      </c>
      <c r="G14" s="47">
        <f t="shared" si="1"/>
        <v>0</v>
      </c>
      <c r="H14" s="47">
        <f t="shared" si="1"/>
        <v>0</v>
      </c>
      <c r="I14" s="47">
        <f t="shared" si="1"/>
        <v>245577.1</v>
      </c>
      <c r="J14" s="47"/>
      <c r="K14" s="47">
        <f t="shared" si="1"/>
        <v>0</v>
      </c>
      <c r="L14" s="47">
        <f t="shared" si="1"/>
        <v>0</v>
      </c>
      <c r="M14" s="91">
        <f t="shared" si="1"/>
        <v>2343800.22</v>
      </c>
      <c r="N14" s="62"/>
      <c r="O14" s="74"/>
      <c r="P14" s="74"/>
      <c r="Q14" s="74"/>
      <c r="R14" s="74"/>
      <c r="S14" s="74"/>
      <c r="T14" s="74"/>
      <c r="U14" s="76"/>
      <c r="V14" s="76"/>
      <c r="W14" s="62"/>
      <c r="X14" s="62"/>
      <c r="Y14" s="74"/>
      <c r="Z14" s="74"/>
      <c r="AA14" s="74"/>
      <c r="AB14" s="62"/>
      <c r="AC14" s="62"/>
      <c r="AD14" s="62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2" ht="12.75">
      <c r="A15" s="26" t="s">
        <v>219</v>
      </c>
      <c r="B15" s="83" t="s">
        <v>214</v>
      </c>
      <c r="C15" s="92">
        <v>2374505.06</v>
      </c>
      <c r="D15" s="48">
        <v>4945.67</v>
      </c>
      <c r="E15" s="48">
        <v>0</v>
      </c>
      <c r="F15" s="48">
        <v>0</v>
      </c>
      <c r="G15" s="48"/>
      <c r="H15" s="48">
        <v>0</v>
      </c>
      <c r="I15" s="48">
        <v>36280.51</v>
      </c>
      <c r="J15" s="48"/>
      <c r="K15" s="48">
        <v>0</v>
      </c>
      <c r="L15" s="48">
        <v>0</v>
      </c>
      <c r="M15" s="94">
        <f>C15+D15+E15+F15-G15-H15-I15-J15-K15-L15</f>
        <v>2343170.22</v>
      </c>
      <c r="N15" s="62"/>
      <c r="O15" s="76"/>
      <c r="P15" s="62"/>
      <c r="Q15" s="76"/>
      <c r="R15" s="76"/>
      <c r="S15" s="76"/>
      <c r="T15" s="76"/>
      <c r="U15" s="76"/>
      <c r="V15" s="76"/>
      <c r="W15" s="62"/>
      <c r="X15" s="62"/>
      <c r="Y15" s="76"/>
      <c r="Z15" s="76"/>
      <c r="AA15" s="76"/>
      <c r="AB15" s="62"/>
      <c r="AC15" s="62"/>
      <c r="AD15" s="62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</row>
    <row r="16" spans="1:42" ht="12.75">
      <c r="A16" s="26" t="s">
        <v>220</v>
      </c>
      <c r="B16" s="83" t="s">
        <v>216</v>
      </c>
      <c r="C16" s="92">
        <v>210</v>
      </c>
      <c r="D16" s="48">
        <v>209716.59</v>
      </c>
      <c r="E16" s="48"/>
      <c r="F16" s="48">
        <v>0</v>
      </c>
      <c r="G16" s="48">
        <v>0</v>
      </c>
      <c r="H16" s="48">
        <v>0</v>
      </c>
      <c r="I16" s="48">
        <v>209296.59</v>
      </c>
      <c r="J16" s="48"/>
      <c r="K16" s="48">
        <v>0</v>
      </c>
      <c r="L16" s="48">
        <v>0</v>
      </c>
      <c r="M16" s="94">
        <f>C16+D16+E16-G16-H16-I16-J16-K16-L16</f>
        <v>630</v>
      </c>
      <c r="N16" s="76"/>
      <c r="O16" s="62"/>
      <c r="P16" s="62"/>
      <c r="Q16" s="62"/>
      <c r="R16" s="62"/>
      <c r="S16" s="62"/>
      <c r="T16" s="76"/>
      <c r="U16" s="76"/>
      <c r="V16" s="76"/>
      <c r="W16" s="62"/>
      <c r="X16" s="62"/>
      <c r="Y16" s="62"/>
      <c r="Z16" s="62"/>
      <c r="AA16" s="76"/>
      <c r="AB16" s="62"/>
      <c r="AC16" s="62"/>
      <c r="AD16" s="62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2" ht="66" customHeight="1">
      <c r="A17" s="27" t="s">
        <v>221</v>
      </c>
      <c r="B17" s="82" t="s">
        <v>222</v>
      </c>
      <c r="C17" s="90">
        <f>C18+C19</f>
        <v>593530.55</v>
      </c>
      <c r="D17" s="47">
        <f aca="true" t="shared" si="2" ref="D17:M17">D18+D19</f>
        <v>7389.19</v>
      </c>
      <c r="E17" s="47">
        <f t="shared" si="2"/>
        <v>0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9966.96</v>
      </c>
      <c r="J17" s="47" t="s">
        <v>242</v>
      </c>
      <c r="K17" s="47">
        <f t="shared" si="2"/>
        <v>0</v>
      </c>
      <c r="L17" s="47">
        <f t="shared" si="2"/>
        <v>121.38999999999999</v>
      </c>
      <c r="M17" s="91">
        <f t="shared" si="2"/>
        <v>591074.1699999999</v>
      </c>
      <c r="N17" s="78"/>
      <c r="O17" s="78"/>
      <c r="P17" s="78"/>
      <c r="Q17" s="78"/>
      <c r="R17" s="78"/>
      <c r="S17" s="78"/>
      <c r="T17" s="78"/>
      <c r="U17" s="76"/>
      <c r="V17" s="76"/>
      <c r="W17" s="62"/>
      <c r="X17" s="62"/>
      <c r="Y17" s="78"/>
      <c r="Z17" s="78"/>
      <c r="AA17" s="78"/>
      <c r="AB17" s="62"/>
      <c r="AC17" s="62"/>
      <c r="AD17" s="62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2" ht="12.75">
      <c r="A18" s="26" t="s">
        <v>223</v>
      </c>
      <c r="B18" s="83" t="s">
        <v>214</v>
      </c>
      <c r="C18" s="92">
        <v>590621.27</v>
      </c>
      <c r="D18" s="48">
        <v>1057.86</v>
      </c>
      <c r="E18" s="48"/>
      <c r="F18" s="48">
        <v>0</v>
      </c>
      <c r="G18" s="48"/>
      <c r="H18" s="48">
        <v>0</v>
      </c>
      <c r="I18" s="48">
        <v>5109.31</v>
      </c>
      <c r="J18" s="48"/>
      <c r="K18" s="48">
        <v>0</v>
      </c>
      <c r="L18" s="48">
        <v>-330</v>
      </c>
      <c r="M18" s="93">
        <f>C18+D18+E18-G18-H18-I18-J18-K18+L18</f>
        <v>586239.82</v>
      </c>
      <c r="N18" s="62"/>
      <c r="O18" s="76"/>
      <c r="P18" s="76"/>
      <c r="Q18" s="62"/>
      <c r="R18" s="76"/>
      <c r="S18" s="76"/>
      <c r="T18" s="62"/>
      <c r="U18" s="76"/>
      <c r="V18" s="76"/>
      <c r="W18" s="62"/>
      <c r="X18" s="62"/>
      <c r="Y18" s="76"/>
      <c r="Z18" s="76"/>
      <c r="AA18" s="62"/>
      <c r="AB18" s="62"/>
      <c r="AC18" s="62"/>
      <c r="AD18" s="62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ht="12.75">
      <c r="A19" s="26">
        <v>5961.98</v>
      </c>
      <c r="B19" s="83" t="s">
        <v>216</v>
      </c>
      <c r="C19" s="92">
        <v>2909.28</v>
      </c>
      <c r="D19" s="48">
        <v>6331.33</v>
      </c>
      <c r="E19" s="48"/>
      <c r="F19" s="48">
        <v>0</v>
      </c>
      <c r="G19" s="48"/>
      <c r="H19" s="48">
        <v>0</v>
      </c>
      <c r="I19" s="48">
        <v>4857.65</v>
      </c>
      <c r="J19" s="48"/>
      <c r="K19" s="48">
        <v>0</v>
      </c>
      <c r="L19" s="48">
        <v>451.39</v>
      </c>
      <c r="M19" s="93">
        <f>C19+D19+E19-G19-H19-I19-J19-K19+L19</f>
        <v>4834.350000000001</v>
      </c>
      <c r="N19" s="62"/>
      <c r="O19" s="62"/>
      <c r="P19" s="76"/>
      <c r="Q19" s="62"/>
      <c r="R19" s="62"/>
      <c r="S19" s="62"/>
      <c r="T19" s="62"/>
      <c r="U19" s="76"/>
      <c r="V19" s="76"/>
      <c r="W19" s="62"/>
      <c r="X19" s="62"/>
      <c r="Y19" s="62"/>
      <c r="Z19" s="62"/>
      <c r="AA19" s="62"/>
      <c r="AB19" s="62"/>
      <c r="AC19" s="62"/>
      <c r="AD19" s="62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27" t="s">
        <v>225</v>
      </c>
      <c r="B20" s="82" t="s">
        <v>226</v>
      </c>
      <c r="C20" s="95">
        <f>C21+C22</f>
        <v>16382.83</v>
      </c>
      <c r="D20" s="49">
        <f aca="true" t="shared" si="3" ref="D20:M20">D21+D22</f>
        <v>0</v>
      </c>
      <c r="E20" s="49">
        <f t="shared" si="3"/>
        <v>0</v>
      </c>
      <c r="F20" s="49">
        <f t="shared" si="3"/>
        <v>0</v>
      </c>
      <c r="G20" s="49">
        <f t="shared" si="3"/>
        <v>0</v>
      </c>
      <c r="H20" s="49">
        <f t="shared" si="3"/>
        <v>0</v>
      </c>
      <c r="I20" s="49">
        <f t="shared" si="3"/>
        <v>3530.29</v>
      </c>
      <c r="J20" s="49">
        <f t="shared" si="3"/>
        <v>0</v>
      </c>
      <c r="K20" s="49">
        <f t="shared" si="3"/>
        <v>0</v>
      </c>
      <c r="L20" s="49">
        <f t="shared" si="3"/>
        <v>0</v>
      </c>
      <c r="M20" s="93">
        <f t="shared" si="3"/>
        <v>12852.539999999999</v>
      </c>
      <c r="N20" s="62"/>
      <c r="O20" s="79"/>
      <c r="P20" s="79"/>
      <c r="Q20" s="79"/>
      <c r="R20" s="79"/>
      <c r="S20" s="79"/>
      <c r="T20" s="79"/>
      <c r="U20" s="76"/>
      <c r="V20" s="76"/>
      <c r="W20" s="62"/>
      <c r="X20" s="62"/>
      <c r="Y20" s="79"/>
      <c r="Z20" s="79"/>
      <c r="AA20" s="79"/>
      <c r="AB20" s="62"/>
      <c r="AC20" s="62"/>
      <c r="AD20" s="62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26" t="s">
        <v>227</v>
      </c>
      <c r="B21" s="83" t="s">
        <v>214</v>
      </c>
      <c r="C21" s="92">
        <v>14288.5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1725.29</v>
      </c>
      <c r="J21" s="48"/>
      <c r="K21" s="48">
        <v>0</v>
      </c>
      <c r="L21" s="48">
        <v>0</v>
      </c>
      <c r="M21" s="93">
        <f>C21+D21+E21-G21-H21-I21-J21-K21-L21</f>
        <v>12563.21</v>
      </c>
      <c r="N21" s="62"/>
      <c r="O21" s="62"/>
      <c r="P21" s="76"/>
      <c r="Q21" s="62"/>
      <c r="R21" s="62"/>
      <c r="S21" s="76"/>
      <c r="T21" s="62"/>
      <c r="U21" s="76"/>
      <c r="V21" s="76"/>
      <c r="W21" s="62"/>
      <c r="X21" s="62"/>
      <c r="Y21" s="62"/>
      <c r="Z21" s="76"/>
      <c r="AA21" s="62"/>
      <c r="AB21" s="62"/>
      <c r="AC21" s="62"/>
      <c r="AD21" s="62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26" t="s">
        <v>228</v>
      </c>
      <c r="B22" s="83" t="s">
        <v>216</v>
      </c>
      <c r="C22" s="92">
        <v>2094.33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1805</v>
      </c>
      <c r="J22" s="48"/>
      <c r="K22" s="48">
        <v>0</v>
      </c>
      <c r="L22" s="48">
        <v>0</v>
      </c>
      <c r="M22" s="93">
        <f>C22+D22+E22-G22-H22-I22-J22-K22-L22</f>
        <v>289.3299999999999</v>
      </c>
      <c r="N22" s="62"/>
      <c r="O22" s="62"/>
      <c r="P22" s="76"/>
      <c r="Q22" s="62"/>
      <c r="R22" s="62"/>
      <c r="S22" s="62"/>
      <c r="T22" s="62"/>
      <c r="U22" s="76"/>
      <c r="V22" s="76"/>
      <c r="W22" s="62"/>
      <c r="X22" s="62"/>
      <c r="Y22" s="62"/>
      <c r="Z22" s="62"/>
      <c r="AA22" s="62"/>
      <c r="AB22" s="62"/>
      <c r="AC22" s="62"/>
      <c r="AD22" s="62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27" t="s">
        <v>229</v>
      </c>
      <c r="B23" s="82" t="s">
        <v>230</v>
      </c>
      <c r="C23" s="96">
        <f aca="true" t="shared" si="4" ref="C23:I23">C11+C14+C17+C20</f>
        <v>2989523.95</v>
      </c>
      <c r="D23" s="97">
        <f t="shared" si="4"/>
        <v>335426.47000000003</v>
      </c>
      <c r="E23" s="97">
        <f t="shared" si="4"/>
        <v>0</v>
      </c>
      <c r="F23" s="97">
        <f t="shared" si="4"/>
        <v>0</v>
      </c>
      <c r="G23" s="97">
        <f t="shared" si="4"/>
        <v>0</v>
      </c>
      <c r="H23" s="97">
        <f t="shared" si="4"/>
        <v>0</v>
      </c>
      <c r="I23" s="97">
        <f t="shared" si="4"/>
        <v>373311.94</v>
      </c>
      <c r="J23" s="97"/>
      <c r="K23" s="97">
        <f>K11+K14+K17+K20</f>
        <v>0</v>
      </c>
      <c r="L23" s="97">
        <f>L11+L14+L17+L20</f>
        <v>5.699999999999989</v>
      </c>
      <c r="M23" s="98">
        <f>M11+M14+M17+M20</f>
        <v>2951644.18</v>
      </c>
      <c r="N23" s="78"/>
      <c r="O23" s="78"/>
      <c r="P23" s="78"/>
      <c r="Q23" s="78"/>
      <c r="R23" s="78"/>
      <c r="S23" s="78"/>
      <c r="T23" s="78"/>
      <c r="U23" s="78"/>
      <c r="V23" s="78"/>
      <c r="W23" s="62"/>
      <c r="X23" s="62"/>
      <c r="Y23" s="78"/>
      <c r="Z23" s="78"/>
      <c r="AA23" s="78"/>
      <c r="AB23" s="62"/>
      <c r="AC23" s="62"/>
      <c r="AD23" s="62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0"/>
      <c r="B24" s="30"/>
      <c r="C24" s="30"/>
      <c r="D24" s="59"/>
      <c r="E24" s="59"/>
      <c r="F24" s="59"/>
      <c r="G24" s="59"/>
      <c r="H24" s="59"/>
      <c r="I24" s="30"/>
      <c r="J24" s="30"/>
      <c r="K24" s="30"/>
      <c r="L24" s="30"/>
      <c r="M24" s="55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0"/>
      <c r="B25" s="30"/>
      <c r="C25" s="30"/>
      <c r="D25" s="30"/>
      <c r="E25" s="31"/>
      <c r="F25" s="31"/>
      <c r="G25" s="31"/>
      <c r="H25" s="31"/>
      <c r="I25" s="30"/>
      <c r="J25" s="30"/>
      <c r="K25" s="30"/>
      <c r="L25" s="30"/>
      <c r="M25" s="55"/>
      <c r="N25" s="62"/>
      <c r="O25" s="62"/>
      <c r="P25" s="62"/>
      <c r="Q25" s="62"/>
      <c r="R25" s="62"/>
      <c r="S25" s="76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4:42" ht="12.75"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4:42" ht="12.75"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4:42" ht="12.75"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4:42" ht="12.75"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4:42" ht="12.75"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4:42" ht="12.75"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4:42" ht="12.75"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4:42" ht="12.75"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4:42" ht="12.75"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4:42" ht="12.75"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4:42" ht="12.75"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</sheetData>
  <sheetProtection/>
  <mergeCells count="6">
    <mergeCell ref="A6:M6"/>
    <mergeCell ref="D8:L8"/>
    <mergeCell ref="J1:M1"/>
    <mergeCell ref="J2:M2"/>
    <mergeCell ref="C3:K3"/>
    <mergeCell ref="A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zoomScale="110" zoomScaleNormal="110" zoomScalePageLayoutView="0" workbookViewId="0" topLeftCell="A1">
      <selection activeCell="M21" sqref="M21"/>
    </sheetView>
  </sheetViews>
  <sheetFormatPr defaultColWidth="9.140625" defaultRowHeight="12.75"/>
  <cols>
    <col min="1" max="1" width="3.140625" style="0" customWidth="1"/>
    <col min="2" max="2" width="38.140625" style="0" customWidth="1"/>
    <col min="8" max="8" width="9.57421875" style="0" bestFit="1" customWidth="1"/>
    <col min="9" max="9" width="11.28125" style="0" customWidth="1"/>
    <col min="14" max="14" width="9.57421875" style="0" customWidth="1"/>
    <col min="16" max="16" width="9.7109375" style="0" customWidth="1"/>
    <col min="17" max="17" width="12.00390625" style="0" customWidth="1"/>
    <col min="18" max="18" width="11.421875" style="0" customWidth="1"/>
    <col min="20" max="20" width="12.28125" style="0" customWidth="1"/>
    <col min="22" max="22" width="11.28125" style="0" customWidth="1"/>
  </cols>
  <sheetData>
    <row r="1" spans="1:25" ht="8.25" customHeight="1">
      <c r="A1" s="120" t="s">
        <v>137</v>
      </c>
      <c r="B1" s="121"/>
      <c r="C1" s="121"/>
      <c r="D1" s="121"/>
      <c r="E1" s="121"/>
      <c r="F1" s="121"/>
      <c r="G1" s="121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8" customHeight="1">
      <c r="A2" s="125" t="s">
        <v>136</v>
      </c>
      <c r="B2" s="126"/>
      <c r="C2" s="126"/>
      <c r="D2" s="126"/>
      <c r="E2" s="126"/>
      <c r="F2" s="126"/>
      <c r="G2" s="12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57"/>
      <c r="U2" s="36"/>
      <c r="V2" s="36"/>
      <c r="W2" s="36"/>
      <c r="X2" s="36"/>
      <c r="Y2" s="36"/>
    </row>
    <row r="3" spans="1:25" ht="20.25" customHeight="1">
      <c r="A3" s="127" t="s">
        <v>6</v>
      </c>
      <c r="B3" s="121"/>
      <c r="C3" s="121"/>
      <c r="D3" s="121"/>
      <c r="E3" s="121"/>
      <c r="F3" s="121"/>
      <c r="G3" s="121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8.75" customHeight="1">
      <c r="A4" s="125" t="s">
        <v>7</v>
      </c>
      <c r="B4" s="126"/>
      <c r="C4" s="126"/>
      <c r="D4" s="126"/>
      <c r="E4" s="126"/>
      <c r="F4" s="126"/>
      <c r="G4" s="12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20.25" customHeight="1">
      <c r="A5" s="128" t="s">
        <v>236</v>
      </c>
      <c r="B5" s="121"/>
      <c r="C5" s="121"/>
      <c r="D5" s="121"/>
      <c r="E5" s="121"/>
      <c r="F5" s="121"/>
      <c r="G5" s="121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7.25" customHeight="1">
      <c r="A6" s="120" t="s">
        <v>138</v>
      </c>
      <c r="B6" s="121"/>
      <c r="C6" s="121"/>
      <c r="D6" s="121"/>
      <c r="E6" s="121"/>
      <c r="F6" s="121"/>
      <c r="G6" s="121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16.5" customHeight="1">
      <c r="A7" s="122" t="s">
        <v>243</v>
      </c>
      <c r="B7" s="121"/>
      <c r="C7" s="121"/>
      <c r="D7" s="121"/>
      <c r="E7" s="121"/>
      <c r="F7" s="121"/>
      <c r="G7" s="121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12.75">
      <c r="A8" s="131" t="s">
        <v>247</v>
      </c>
      <c r="B8" s="121"/>
      <c r="C8" s="121"/>
      <c r="D8" s="121"/>
      <c r="E8" s="121"/>
      <c r="F8" s="121"/>
      <c r="G8" s="121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2.75">
      <c r="A9" s="132" t="s">
        <v>10</v>
      </c>
      <c r="B9" s="121"/>
      <c r="C9" s="121"/>
      <c r="D9" s="121"/>
      <c r="E9" s="121"/>
      <c r="F9" s="121"/>
      <c r="G9" s="121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45">
      <c r="A10" s="4" t="s">
        <v>2</v>
      </c>
      <c r="B10" s="4" t="s">
        <v>11</v>
      </c>
      <c r="C10" s="148" t="s">
        <v>12</v>
      </c>
      <c r="D10" s="140"/>
      <c r="E10" s="141"/>
      <c r="F10" s="37" t="s">
        <v>245</v>
      </c>
      <c r="G10" s="37" t="s">
        <v>246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2.75">
      <c r="A11" s="5" t="s">
        <v>13</v>
      </c>
      <c r="B11" s="5" t="s">
        <v>139</v>
      </c>
      <c r="C11" s="139"/>
      <c r="D11" s="140"/>
      <c r="E11" s="141"/>
      <c r="F11" s="51">
        <f>F12+F18</f>
        <v>404779.0299999999</v>
      </c>
      <c r="G11" s="51">
        <f>G12+G18</f>
        <v>380663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2.75">
      <c r="A12" s="6" t="s">
        <v>15</v>
      </c>
      <c r="B12" s="6" t="s">
        <v>140</v>
      </c>
      <c r="C12" s="139"/>
      <c r="D12" s="140"/>
      <c r="E12" s="141"/>
      <c r="F12" s="52">
        <f>F13+F14+F15+F16</f>
        <v>380179.0299999999</v>
      </c>
      <c r="G12" s="51">
        <v>359476</v>
      </c>
      <c r="I12" s="46"/>
      <c r="J12" s="5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22.5">
      <c r="A13" s="6" t="s">
        <v>141</v>
      </c>
      <c r="B13" s="6" t="s">
        <v>83</v>
      </c>
      <c r="C13" s="139"/>
      <c r="D13" s="140"/>
      <c r="E13" s="141"/>
      <c r="F13" s="65">
        <v>119583.68</v>
      </c>
      <c r="G13" s="7">
        <v>118125</v>
      </c>
      <c r="I13" s="36"/>
      <c r="J13" s="5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22.5">
      <c r="A14" s="6" t="s">
        <v>142</v>
      </c>
      <c r="B14" s="6" t="s">
        <v>143</v>
      </c>
      <c r="C14" s="139"/>
      <c r="D14" s="140"/>
      <c r="E14" s="141"/>
      <c r="F14" s="65">
        <v>244891.9</v>
      </c>
      <c r="G14" s="7">
        <v>234954</v>
      </c>
      <c r="I14" s="5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22.5">
      <c r="A15" s="6" t="s">
        <v>144</v>
      </c>
      <c r="B15" s="6" t="s">
        <v>145</v>
      </c>
      <c r="C15" s="139"/>
      <c r="D15" s="140"/>
      <c r="E15" s="141"/>
      <c r="F15" s="65">
        <v>12173.16</v>
      </c>
      <c r="G15" s="7">
        <v>3793</v>
      </c>
      <c r="I15" s="36"/>
      <c r="J15" s="60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22.5">
      <c r="A16" s="6" t="s">
        <v>146</v>
      </c>
      <c r="B16" s="6" t="s">
        <v>147</v>
      </c>
      <c r="C16" s="139"/>
      <c r="D16" s="140"/>
      <c r="E16" s="141"/>
      <c r="F16" s="65">
        <v>3530.29</v>
      </c>
      <c r="G16" s="7">
        <v>2605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2.75">
      <c r="A17" s="6" t="s">
        <v>27</v>
      </c>
      <c r="B17" s="6" t="s">
        <v>148</v>
      </c>
      <c r="C17" s="139"/>
      <c r="D17" s="140"/>
      <c r="E17" s="141"/>
      <c r="F17" s="65">
        <v>0</v>
      </c>
      <c r="G17" s="7">
        <v>0</v>
      </c>
      <c r="I17" s="60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2.75">
      <c r="A18" s="6" t="s">
        <v>49</v>
      </c>
      <c r="B18" s="6" t="s">
        <v>149</v>
      </c>
      <c r="C18" s="142"/>
      <c r="D18" s="143"/>
      <c r="E18" s="144"/>
      <c r="F18" s="52">
        <f>F19</f>
        <v>24600</v>
      </c>
      <c r="G18" s="51">
        <f>G19</f>
        <v>21187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22.5">
      <c r="A19" s="6" t="s">
        <v>150</v>
      </c>
      <c r="B19" s="6" t="s">
        <v>151</v>
      </c>
      <c r="C19" s="142"/>
      <c r="D19" s="143"/>
      <c r="E19" s="144"/>
      <c r="F19" s="53">
        <v>24600</v>
      </c>
      <c r="G19" s="7">
        <v>21187</v>
      </c>
      <c r="I19" s="57"/>
      <c r="J19" s="57"/>
      <c r="K19" s="57"/>
      <c r="L19" s="57"/>
      <c r="M19" s="57"/>
      <c r="N19" s="57"/>
      <c r="O19" s="57"/>
      <c r="P19" s="57"/>
      <c r="Q19" s="57"/>
      <c r="R19" s="36"/>
      <c r="S19" s="36"/>
      <c r="T19" s="36"/>
      <c r="U19" s="36"/>
      <c r="V19" s="36"/>
      <c r="W19" s="36"/>
      <c r="X19" s="36"/>
      <c r="Y19" s="36"/>
    </row>
    <row r="20" spans="1:25" ht="22.5">
      <c r="A20" s="6" t="s">
        <v>152</v>
      </c>
      <c r="B20" s="6" t="s">
        <v>153</v>
      </c>
      <c r="C20" s="139"/>
      <c r="D20" s="140"/>
      <c r="E20" s="141"/>
      <c r="F20" s="53">
        <v>0</v>
      </c>
      <c r="G20" s="7">
        <v>0</v>
      </c>
      <c r="I20" s="36"/>
      <c r="J20" s="5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2.75">
      <c r="A21" s="5" t="s">
        <v>53</v>
      </c>
      <c r="B21" s="5" t="s">
        <v>154</v>
      </c>
      <c r="C21" s="142"/>
      <c r="D21" s="143"/>
      <c r="E21" s="144"/>
      <c r="F21" s="52">
        <f>F22+F23+F24+F25+F26+F27+F28+F29+F30+F31+F32+F33+F34+F35</f>
        <v>395347.92000000004</v>
      </c>
      <c r="G21" s="51">
        <f>G22+G23+G24+G25+G26+G27+G28+G29+G30+G31+G32+G33+G34+G35</f>
        <v>380287</v>
      </c>
      <c r="H21" s="56"/>
      <c r="I21" s="60"/>
      <c r="J21" s="36"/>
      <c r="K21" s="36"/>
      <c r="L21" s="36"/>
      <c r="M21" s="36"/>
      <c r="N21" s="60"/>
      <c r="O21" s="36"/>
      <c r="P21" s="60"/>
      <c r="Q21" s="36"/>
      <c r="R21" s="70"/>
      <c r="S21" s="70"/>
      <c r="T21" s="70"/>
      <c r="U21" s="36"/>
      <c r="V21" s="36"/>
      <c r="W21" s="36"/>
      <c r="X21" s="36"/>
      <c r="Y21" s="36"/>
    </row>
    <row r="22" spans="1:25" ht="22.5">
      <c r="A22" s="6" t="s">
        <v>15</v>
      </c>
      <c r="B22" s="6" t="s">
        <v>155</v>
      </c>
      <c r="C22" s="142"/>
      <c r="D22" s="143"/>
      <c r="E22" s="144"/>
      <c r="F22" s="53">
        <v>293272</v>
      </c>
      <c r="G22" s="7">
        <v>278980</v>
      </c>
      <c r="H22" s="57"/>
      <c r="I22" s="36"/>
      <c r="J22" s="36"/>
      <c r="K22" s="36"/>
      <c r="L22" s="36"/>
      <c r="M22" s="60"/>
      <c r="N22" s="60"/>
      <c r="O22" s="36"/>
      <c r="P22" s="60"/>
      <c r="Q22" s="36"/>
      <c r="R22" s="70"/>
      <c r="S22" s="72"/>
      <c r="T22" s="70"/>
      <c r="U22" s="36"/>
      <c r="V22" s="60"/>
      <c r="W22" s="36"/>
      <c r="X22" s="36"/>
      <c r="Y22" s="36"/>
    </row>
    <row r="23" spans="1:25" ht="12.75">
      <c r="A23" s="6" t="s">
        <v>27</v>
      </c>
      <c r="B23" s="6" t="s">
        <v>156</v>
      </c>
      <c r="C23" s="149"/>
      <c r="D23" s="143"/>
      <c r="E23" s="144"/>
      <c r="F23" s="53">
        <v>38573</v>
      </c>
      <c r="G23" s="7">
        <v>38903</v>
      </c>
      <c r="H23" s="36"/>
      <c r="I23" s="36"/>
      <c r="J23" s="36"/>
      <c r="K23" s="36"/>
      <c r="L23" s="36"/>
      <c r="M23" s="57"/>
      <c r="N23" s="71"/>
      <c r="O23" s="72"/>
      <c r="P23" s="72"/>
      <c r="Q23" s="60"/>
      <c r="R23" s="70"/>
      <c r="S23" s="70"/>
      <c r="T23" s="70"/>
      <c r="U23" s="36"/>
      <c r="V23" s="36"/>
      <c r="W23" s="36"/>
      <c r="X23" s="36"/>
      <c r="Y23" s="36"/>
    </row>
    <row r="24" spans="1:25" ht="12.75">
      <c r="A24" s="6" t="s">
        <v>49</v>
      </c>
      <c r="B24" s="6" t="s">
        <v>157</v>
      </c>
      <c r="C24" s="142"/>
      <c r="D24" s="143"/>
      <c r="E24" s="144"/>
      <c r="F24" s="53">
        <v>7466.84</v>
      </c>
      <c r="G24" s="7">
        <v>7593</v>
      </c>
      <c r="H24" s="36"/>
      <c r="I24" s="36"/>
      <c r="J24" s="36"/>
      <c r="K24" s="36"/>
      <c r="L24" s="60"/>
      <c r="M24" s="72"/>
      <c r="N24" s="36"/>
      <c r="O24" s="36"/>
      <c r="P24" s="36"/>
      <c r="Q24" s="36"/>
      <c r="R24" s="36"/>
      <c r="S24" s="36"/>
      <c r="T24" s="70"/>
      <c r="U24" s="36"/>
      <c r="V24" s="36"/>
      <c r="W24" s="36"/>
      <c r="X24" s="36"/>
      <c r="Y24" s="36"/>
    </row>
    <row r="25" spans="1:25" ht="12.75">
      <c r="A25" s="6" t="s">
        <v>51</v>
      </c>
      <c r="B25" s="6" t="s">
        <v>158</v>
      </c>
      <c r="C25" s="142"/>
      <c r="D25" s="143"/>
      <c r="E25" s="144"/>
      <c r="F25" s="53">
        <v>0</v>
      </c>
      <c r="G25" s="7"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70"/>
      <c r="U25" s="36"/>
      <c r="V25" s="36"/>
      <c r="W25" s="36"/>
      <c r="X25" s="36"/>
      <c r="Y25" s="36"/>
    </row>
    <row r="26" spans="1:25" ht="12.75">
      <c r="A26" s="6" t="s">
        <v>78</v>
      </c>
      <c r="B26" s="6" t="s">
        <v>159</v>
      </c>
      <c r="C26" s="142"/>
      <c r="D26" s="143"/>
      <c r="E26" s="144"/>
      <c r="F26" s="53">
        <v>10182.08</v>
      </c>
      <c r="G26" s="7">
        <v>14737</v>
      </c>
      <c r="H26" s="36"/>
      <c r="I26" s="36"/>
      <c r="J26" s="36"/>
      <c r="K26" s="36"/>
      <c r="L26" s="72"/>
      <c r="M26" s="36"/>
      <c r="N26" s="36"/>
      <c r="O26" s="36"/>
      <c r="P26" s="36"/>
      <c r="Q26" s="36"/>
      <c r="R26" s="36"/>
      <c r="S26" s="36"/>
      <c r="T26" s="70"/>
      <c r="U26" s="36"/>
      <c r="V26" s="36"/>
      <c r="W26" s="36"/>
      <c r="X26" s="36"/>
      <c r="Y26" s="36"/>
    </row>
    <row r="27" spans="1:25" ht="12.75">
      <c r="A27" s="6" t="s">
        <v>160</v>
      </c>
      <c r="B27" s="6" t="s">
        <v>161</v>
      </c>
      <c r="C27" s="142"/>
      <c r="D27" s="143"/>
      <c r="E27" s="144"/>
      <c r="F27" s="53">
        <v>120</v>
      </c>
      <c r="G27" s="7"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70"/>
      <c r="U27" s="36"/>
      <c r="V27" s="36"/>
      <c r="W27" s="36"/>
      <c r="X27" s="36"/>
      <c r="Y27" s="36"/>
    </row>
    <row r="28" spans="1:25" ht="22.5">
      <c r="A28" s="6" t="s">
        <v>162</v>
      </c>
      <c r="B28" s="6" t="s">
        <v>163</v>
      </c>
      <c r="C28" s="142"/>
      <c r="D28" s="143"/>
      <c r="E28" s="144"/>
      <c r="F28" s="53">
        <v>362</v>
      </c>
      <c r="G28" s="7">
        <v>500</v>
      </c>
      <c r="H28" s="36"/>
      <c r="I28" s="36"/>
      <c r="J28" s="36"/>
      <c r="K28" s="72"/>
      <c r="L28" s="36"/>
      <c r="M28" s="36"/>
      <c r="N28" s="36"/>
      <c r="O28" s="36"/>
      <c r="P28" s="36"/>
      <c r="Q28" s="36"/>
      <c r="R28" s="36"/>
      <c r="S28" s="36"/>
      <c r="T28" s="70"/>
      <c r="U28" s="36"/>
      <c r="V28" s="36"/>
      <c r="W28" s="36"/>
      <c r="X28" s="36"/>
      <c r="Y28" s="36"/>
    </row>
    <row r="29" spans="1:25" ht="22.5">
      <c r="A29" s="6" t="s">
        <v>164</v>
      </c>
      <c r="B29" s="6" t="s">
        <v>165</v>
      </c>
      <c r="C29" s="142"/>
      <c r="D29" s="143"/>
      <c r="E29" s="144"/>
      <c r="F29" s="53">
        <v>0</v>
      </c>
      <c r="G29" s="7"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70"/>
      <c r="U29" s="36"/>
      <c r="V29" s="36"/>
      <c r="W29" s="36"/>
      <c r="X29" s="36"/>
      <c r="Y29" s="36"/>
    </row>
    <row r="30" spans="1:25" ht="22.5">
      <c r="A30" s="6" t="s">
        <v>166</v>
      </c>
      <c r="B30" s="6" t="s">
        <v>167</v>
      </c>
      <c r="C30" s="142"/>
      <c r="D30" s="143"/>
      <c r="E30" s="144"/>
      <c r="F30" s="53">
        <v>6125</v>
      </c>
      <c r="G30" s="7">
        <v>4837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70"/>
      <c r="U30" s="36"/>
      <c r="V30" s="36"/>
      <c r="W30" s="112"/>
      <c r="X30" s="112"/>
      <c r="Y30" s="112"/>
    </row>
    <row r="31" spans="1:25" ht="12.75">
      <c r="A31" s="6" t="s">
        <v>168</v>
      </c>
      <c r="B31" s="6" t="s">
        <v>169</v>
      </c>
      <c r="C31" s="145"/>
      <c r="D31" s="146"/>
      <c r="E31" s="147"/>
      <c r="F31" s="53">
        <v>0</v>
      </c>
      <c r="G31" s="7"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70"/>
      <c r="U31" s="36"/>
      <c r="V31" s="36"/>
      <c r="W31" s="36"/>
      <c r="X31" s="36"/>
      <c r="Y31" s="36"/>
    </row>
    <row r="32" spans="1:25" ht="12.75">
      <c r="A32" s="6" t="s">
        <v>170</v>
      </c>
      <c r="B32" s="6" t="s">
        <v>171</v>
      </c>
      <c r="C32" s="142"/>
      <c r="D32" s="143"/>
      <c r="E32" s="144"/>
      <c r="F32" s="53">
        <v>0</v>
      </c>
      <c r="G32" s="7"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70"/>
      <c r="U32" s="36"/>
      <c r="V32" s="36"/>
      <c r="W32" s="36"/>
      <c r="X32" s="36"/>
      <c r="Y32" s="36"/>
    </row>
    <row r="33" spans="1:25" ht="22.5">
      <c r="A33" s="6" t="s">
        <v>172</v>
      </c>
      <c r="B33" s="6" t="s">
        <v>173</v>
      </c>
      <c r="C33" s="139"/>
      <c r="D33" s="140"/>
      <c r="E33" s="141"/>
      <c r="F33" s="53">
        <v>0</v>
      </c>
      <c r="G33" s="7"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2"/>
      <c r="S33" s="72"/>
      <c r="T33" s="70"/>
      <c r="U33" s="36"/>
      <c r="V33" s="36"/>
      <c r="W33" s="36"/>
      <c r="X33" s="36"/>
      <c r="Y33" s="36"/>
    </row>
    <row r="34" spans="1:25" ht="22.5">
      <c r="A34" s="6" t="s">
        <v>174</v>
      </c>
      <c r="B34" s="6" t="s">
        <v>175</v>
      </c>
      <c r="C34" s="139" t="s">
        <v>232</v>
      </c>
      <c r="D34" s="140"/>
      <c r="E34" s="141"/>
      <c r="F34" s="53">
        <v>39089</v>
      </c>
      <c r="G34" s="7">
        <v>34737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70"/>
      <c r="U34" s="36"/>
      <c r="V34" s="60"/>
      <c r="W34" s="36"/>
      <c r="X34" s="36"/>
      <c r="Y34" s="36"/>
    </row>
    <row r="35" spans="1:25" ht="22.5">
      <c r="A35" s="6" t="s">
        <v>176</v>
      </c>
      <c r="B35" s="6" t="s">
        <v>177</v>
      </c>
      <c r="C35" s="139"/>
      <c r="D35" s="140"/>
      <c r="E35" s="141"/>
      <c r="F35" s="53">
        <v>158</v>
      </c>
      <c r="G35" s="7"/>
      <c r="H35" s="36"/>
      <c r="I35" s="36"/>
      <c r="J35" s="36"/>
      <c r="K35" s="57"/>
      <c r="L35" s="36"/>
      <c r="M35" s="36"/>
      <c r="N35" s="36"/>
      <c r="O35" s="36"/>
      <c r="P35" s="36"/>
      <c r="Q35" s="36"/>
      <c r="R35" s="36"/>
      <c r="S35" s="36"/>
      <c r="T35" s="70"/>
      <c r="U35" s="36"/>
      <c r="V35" s="36"/>
      <c r="W35" s="36"/>
      <c r="X35" s="36"/>
      <c r="Y35" s="36"/>
    </row>
    <row r="36" spans="1:25" ht="21">
      <c r="A36" s="5" t="s">
        <v>55</v>
      </c>
      <c r="B36" s="5" t="s">
        <v>178</v>
      </c>
      <c r="C36" s="139"/>
      <c r="D36" s="140"/>
      <c r="E36" s="141"/>
      <c r="F36" s="52">
        <f>F44</f>
        <v>9431</v>
      </c>
      <c r="G36" s="51">
        <f>G44</f>
        <v>376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70"/>
      <c r="U36" s="36"/>
      <c r="V36" s="36"/>
      <c r="W36" s="36"/>
      <c r="X36" s="36"/>
      <c r="Y36" s="36"/>
    </row>
    <row r="37" spans="1:25" ht="12.75">
      <c r="A37" s="5" t="s">
        <v>81</v>
      </c>
      <c r="B37" s="5" t="s">
        <v>179</v>
      </c>
      <c r="C37" s="139"/>
      <c r="D37" s="140"/>
      <c r="E37" s="141"/>
      <c r="F37" s="52">
        <v>0</v>
      </c>
      <c r="G37" s="51"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70"/>
      <c r="U37" s="36"/>
      <c r="V37" s="36"/>
      <c r="W37" s="36"/>
      <c r="X37" s="36"/>
      <c r="Y37" s="36"/>
    </row>
    <row r="38" spans="1:25" ht="12.75">
      <c r="A38" s="6" t="s">
        <v>15</v>
      </c>
      <c r="B38" s="6" t="s">
        <v>180</v>
      </c>
      <c r="C38" s="139"/>
      <c r="D38" s="140"/>
      <c r="E38" s="141"/>
      <c r="F38" s="53">
        <v>0</v>
      </c>
      <c r="G38" s="7"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22.5">
      <c r="A39" s="6" t="s">
        <v>27</v>
      </c>
      <c r="B39" s="6" t="s">
        <v>181</v>
      </c>
      <c r="C39" s="139"/>
      <c r="D39" s="140"/>
      <c r="E39" s="141"/>
      <c r="F39" s="53">
        <v>0</v>
      </c>
      <c r="G39" s="7"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2.75">
      <c r="A40" s="6" t="s">
        <v>49</v>
      </c>
      <c r="B40" s="6" t="s">
        <v>182</v>
      </c>
      <c r="C40" s="139"/>
      <c r="D40" s="140"/>
      <c r="E40" s="141"/>
      <c r="F40" s="53">
        <v>0</v>
      </c>
      <c r="G40" s="7"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21">
      <c r="A41" s="5" t="s">
        <v>87</v>
      </c>
      <c r="B41" s="5" t="s">
        <v>183</v>
      </c>
      <c r="C41" s="139"/>
      <c r="D41" s="140"/>
      <c r="E41" s="141"/>
      <c r="F41" s="52">
        <v>0</v>
      </c>
      <c r="G41" s="51"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ht="21">
      <c r="A42" s="5" t="s">
        <v>112</v>
      </c>
      <c r="B42" s="5" t="s">
        <v>184</v>
      </c>
      <c r="C42" s="139"/>
      <c r="D42" s="140"/>
      <c r="E42" s="141"/>
      <c r="F42" s="52">
        <v>0</v>
      </c>
      <c r="G42" s="51"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12.75">
      <c r="A43" s="5" t="s">
        <v>124</v>
      </c>
      <c r="B43" s="5" t="s">
        <v>185</v>
      </c>
      <c r="C43" s="139"/>
      <c r="D43" s="140"/>
      <c r="E43" s="141"/>
      <c r="F43" s="52">
        <v>0</v>
      </c>
      <c r="G43" s="51"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21">
      <c r="A44" s="5" t="s">
        <v>186</v>
      </c>
      <c r="B44" s="5" t="s">
        <v>187</v>
      </c>
      <c r="C44" s="139"/>
      <c r="D44" s="140"/>
      <c r="E44" s="141"/>
      <c r="F44" s="53">
        <f>F46</f>
        <v>9431</v>
      </c>
      <c r="G44" s="51">
        <f>G46</f>
        <v>376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2.75">
      <c r="A45" s="5" t="s">
        <v>15</v>
      </c>
      <c r="B45" s="5" t="s">
        <v>188</v>
      </c>
      <c r="C45" s="139"/>
      <c r="D45" s="140"/>
      <c r="E45" s="141"/>
      <c r="F45" s="52">
        <v>0</v>
      </c>
      <c r="G45" s="51"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2.75">
      <c r="A46" s="5" t="s">
        <v>189</v>
      </c>
      <c r="B46" s="5" t="s">
        <v>190</v>
      </c>
      <c r="C46" s="139"/>
      <c r="D46" s="140"/>
      <c r="E46" s="141"/>
      <c r="F46" s="53">
        <v>9431</v>
      </c>
      <c r="G46" s="51">
        <v>376</v>
      </c>
      <c r="H46" s="5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22.5">
      <c r="A47" s="6" t="s">
        <v>15</v>
      </c>
      <c r="B47" s="6" t="s">
        <v>191</v>
      </c>
      <c r="C47" s="139"/>
      <c r="D47" s="140"/>
      <c r="E47" s="141"/>
      <c r="F47" s="53">
        <v>0</v>
      </c>
      <c r="G47" s="7">
        <v>0</v>
      </c>
      <c r="H47" s="60"/>
      <c r="I47" s="36"/>
      <c r="J47" s="46"/>
      <c r="K47" s="46"/>
      <c r="L47" s="46"/>
      <c r="M47" s="46"/>
      <c r="N47" s="46"/>
      <c r="O47" s="46"/>
      <c r="P47" s="4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2.75">
      <c r="A48" s="6" t="s">
        <v>27</v>
      </c>
      <c r="B48" s="6" t="s">
        <v>192</v>
      </c>
      <c r="C48" s="139"/>
      <c r="D48" s="140"/>
      <c r="E48" s="141"/>
      <c r="F48" s="43">
        <v>0</v>
      </c>
      <c r="G48" s="7">
        <v>0</v>
      </c>
      <c r="H48" s="61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2.75">
      <c r="A49" s="8"/>
      <c r="B49" s="14" t="s">
        <v>132</v>
      </c>
      <c r="C49" s="15"/>
      <c r="D49" s="16"/>
      <c r="E49" s="15"/>
      <c r="F49" s="118" t="s">
        <v>133</v>
      </c>
      <c r="G49" s="135"/>
      <c r="H49" s="36"/>
      <c r="I49" s="36"/>
      <c r="J49" s="4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2.75">
      <c r="A50" s="8"/>
      <c r="B50" s="10" t="s">
        <v>233</v>
      </c>
      <c r="C50" s="136" t="s">
        <v>235</v>
      </c>
      <c r="D50" s="136"/>
      <c r="E50" s="136"/>
      <c r="F50" s="136"/>
      <c r="G50" s="1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2.75">
      <c r="A51" s="8"/>
      <c r="B51" s="14" t="s">
        <v>134</v>
      </c>
      <c r="C51" s="9"/>
      <c r="D51" s="17"/>
      <c r="E51" s="9"/>
      <c r="F51" s="137" t="s">
        <v>135</v>
      </c>
      <c r="G51" s="138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2.75">
      <c r="A52" s="8"/>
      <c r="B52" s="10" t="s">
        <v>131</v>
      </c>
      <c r="C52" s="136" t="s">
        <v>234</v>
      </c>
      <c r="D52" s="136"/>
      <c r="E52" s="136"/>
      <c r="F52" s="136"/>
      <c r="G52" s="1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</sheetData>
  <sheetProtection/>
  <mergeCells count="52">
    <mergeCell ref="C11:E11"/>
    <mergeCell ref="C12:E12"/>
    <mergeCell ref="A5:G5"/>
    <mergeCell ref="A6:G6"/>
    <mergeCell ref="A7:G7"/>
    <mergeCell ref="A8:G8"/>
    <mergeCell ref="A1:G1"/>
    <mergeCell ref="A2:G2"/>
    <mergeCell ref="A3:G3"/>
    <mergeCell ref="A4:G4"/>
    <mergeCell ref="A9:G9"/>
    <mergeCell ref="C10:E10"/>
    <mergeCell ref="C23:E23"/>
    <mergeCell ref="C24:E24"/>
    <mergeCell ref="C13:E13"/>
    <mergeCell ref="C14:E14"/>
    <mergeCell ref="C15:E15"/>
    <mergeCell ref="C16:E16"/>
    <mergeCell ref="C17:E17"/>
    <mergeCell ref="C18:E18"/>
    <mergeCell ref="C25:E25"/>
    <mergeCell ref="C26:E26"/>
    <mergeCell ref="C27:E27"/>
    <mergeCell ref="C28:E28"/>
    <mergeCell ref="C19:E19"/>
    <mergeCell ref="C20:E20"/>
    <mergeCell ref="C21:E21"/>
    <mergeCell ref="C22:E22"/>
    <mergeCell ref="C33:E33"/>
    <mergeCell ref="C34:E34"/>
    <mergeCell ref="C37:E37"/>
    <mergeCell ref="C38:E38"/>
    <mergeCell ref="C35:E35"/>
    <mergeCell ref="C36:E36"/>
    <mergeCell ref="C29:E29"/>
    <mergeCell ref="C30:E30"/>
    <mergeCell ref="C31:E31"/>
    <mergeCell ref="C32:E32"/>
    <mergeCell ref="C47:E47"/>
    <mergeCell ref="C48:E48"/>
    <mergeCell ref="C39:E39"/>
    <mergeCell ref="C40:E40"/>
    <mergeCell ref="C41:E41"/>
    <mergeCell ref="C42:E42"/>
    <mergeCell ref="C45:E45"/>
    <mergeCell ref="C46:E46"/>
    <mergeCell ref="C43:E43"/>
    <mergeCell ref="C44:E44"/>
    <mergeCell ref="F49:G49"/>
    <mergeCell ref="C50:G50"/>
    <mergeCell ref="F51:G51"/>
    <mergeCell ref="C52:G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0"/>
  <sheetViews>
    <sheetView tabSelected="1" zoomScalePageLayoutView="0" workbookViewId="0" topLeftCell="A61">
      <selection activeCell="P90" sqref="P90"/>
    </sheetView>
  </sheetViews>
  <sheetFormatPr defaultColWidth="9.140625" defaultRowHeight="12.75"/>
  <cols>
    <col min="2" max="2" width="40.28125" style="0" customWidth="1"/>
    <col min="4" max="5" width="11.57421875" style="0" customWidth="1"/>
    <col min="7" max="7" width="11.28125" style="0" customWidth="1"/>
    <col min="8" max="8" width="9.57421875" style="0" bestFit="1" customWidth="1"/>
  </cols>
  <sheetData>
    <row r="1" spans="1:5" ht="12.75">
      <c r="A1" s="123" t="s">
        <v>3</v>
      </c>
      <c r="B1" s="121"/>
      <c r="C1" s="124" t="s">
        <v>0</v>
      </c>
      <c r="D1" s="121"/>
      <c r="E1" s="121"/>
    </row>
    <row r="2" spans="1:5" ht="12.75">
      <c r="A2" s="1"/>
      <c r="B2" s="1"/>
      <c r="C2" s="124" t="s">
        <v>1</v>
      </c>
      <c r="D2" s="121"/>
      <c r="E2" s="121"/>
    </row>
    <row r="3" spans="1:5" ht="12.75">
      <c r="A3" s="1"/>
      <c r="B3" s="1"/>
      <c r="C3" s="1"/>
      <c r="D3" s="1"/>
      <c r="E3" s="1"/>
    </row>
    <row r="4" spans="1:5" ht="12.75">
      <c r="A4" s="120" t="s">
        <v>4</v>
      </c>
      <c r="B4" s="121"/>
      <c r="C4" s="121"/>
      <c r="D4" s="121"/>
      <c r="E4" s="121"/>
    </row>
    <row r="5" spans="1:5" ht="12.75">
      <c r="A5" s="120" t="s">
        <v>5</v>
      </c>
      <c r="B5" s="121"/>
      <c r="C5" s="121"/>
      <c r="D5" s="121"/>
      <c r="E5" s="121"/>
    </row>
    <row r="6" spans="1:5" ht="12.75">
      <c r="A6" s="125" t="s">
        <v>136</v>
      </c>
      <c r="B6" s="126"/>
      <c r="C6" s="126"/>
      <c r="D6" s="126"/>
      <c r="E6" s="126"/>
    </row>
    <row r="7" spans="1:5" ht="12.75">
      <c r="A7" s="127" t="s">
        <v>6</v>
      </c>
      <c r="B7" s="121"/>
      <c r="C7" s="121"/>
      <c r="D7" s="121"/>
      <c r="E7" s="121"/>
    </row>
    <row r="8" spans="1:5" ht="12.75">
      <c r="A8" s="125" t="s">
        <v>7</v>
      </c>
      <c r="B8" s="126"/>
      <c r="C8" s="126"/>
      <c r="D8" s="126"/>
      <c r="E8" s="126"/>
    </row>
    <row r="9" spans="1:5" ht="12.75">
      <c r="A9" s="128" t="s">
        <v>8</v>
      </c>
      <c r="B9" s="121"/>
      <c r="C9" s="121"/>
      <c r="D9" s="121"/>
      <c r="E9" s="121"/>
    </row>
    <row r="10" spans="1:5" ht="12.75">
      <c r="A10" s="120"/>
      <c r="B10" s="121"/>
      <c r="C10" s="121"/>
      <c r="D10" s="121"/>
      <c r="E10" s="121"/>
    </row>
    <row r="11" spans="1:5" ht="12.75">
      <c r="A11" s="120" t="s">
        <v>9</v>
      </c>
      <c r="B11" s="121"/>
      <c r="C11" s="121"/>
      <c r="D11" s="121"/>
      <c r="E11" s="121"/>
    </row>
    <row r="12" spans="1:5" ht="12.75">
      <c r="A12" s="122" t="s">
        <v>243</v>
      </c>
      <c r="B12" s="121"/>
      <c r="C12" s="121"/>
      <c r="D12" s="121"/>
      <c r="E12" s="121"/>
    </row>
    <row r="13" spans="1:5" ht="12.75">
      <c r="A13" s="131" t="s">
        <v>249</v>
      </c>
      <c r="B13" s="121"/>
      <c r="C13" s="121"/>
      <c r="D13" s="121"/>
      <c r="E13" s="121"/>
    </row>
    <row r="14" spans="1:5" ht="12.75">
      <c r="A14" s="2"/>
      <c r="B14" s="2"/>
      <c r="C14" s="2"/>
      <c r="D14" s="2"/>
      <c r="E14" s="2"/>
    </row>
    <row r="15" spans="1:5" ht="12.75">
      <c r="A15" s="132" t="s">
        <v>10</v>
      </c>
      <c r="B15" s="121"/>
      <c r="C15" s="121"/>
      <c r="D15" s="121"/>
      <c r="E15" s="121"/>
    </row>
    <row r="16" spans="1:30" ht="63">
      <c r="A16" s="3" t="s">
        <v>2</v>
      </c>
      <c r="B16" s="4" t="s">
        <v>11</v>
      </c>
      <c r="C16" s="33" t="s">
        <v>12</v>
      </c>
      <c r="D16" s="33" t="s">
        <v>248</v>
      </c>
      <c r="E16" s="33" t="s">
        <v>241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ht="12.75">
      <c r="A17" s="5" t="s">
        <v>13</v>
      </c>
      <c r="B17" s="5" t="s">
        <v>14</v>
      </c>
      <c r="C17" s="64"/>
      <c r="D17" s="52">
        <f>D24</f>
        <v>2955935.25</v>
      </c>
      <c r="E17" s="52">
        <f>E24</f>
        <v>2991624</v>
      </c>
      <c r="G17" s="56"/>
      <c r="H17" s="60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ht="12.75">
      <c r="A18" s="6" t="s">
        <v>15</v>
      </c>
      <c r="B18" s="6" t="s">
        <v>16</v>
      </c>
      <c r="C18" s="64"/>
      <c r="D18" s="53">
        <v>0</v>
      </c>
      <c r="E18" s="53">
        <v>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ht="12.75">
      <c r="A19" s="6" t="s">
        <v>17</v>
      </c>
      <c r="B19" s="6" t="s">
        <v>18</v>
      </c>
      <c r="C19" s="64"/>
      <c r="D19" s="53">
        <v>0</v>
      </c>
      <c r="E19" s="99">
        <v>0</v>
      </c>
      <c r="F19" s="103"/>
      <c r="G19" s="62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ht="12.75">
      <c r="A20" s="6" t="s">
        <v>19</v>
      </c>
      <c r="B20" s="6" t="s">
        <v>20</v>
      </c>
      <c r="C20" s="64"/>
      <c r="D20" s="53">
        <v>0</v>
      </c>
      <c r="E20" s="99">
        <v>0</v>
      </c>
      <c r="F20" s="103"/>
      <c r="G20" s="62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ht="12.75">
      <c r="A21" s="6" t="s">
        <v>21</v>
      </c>
      <c r="B21" s="6" t="s">
        <v>22</v>
      </c>
      <c r="C21" s="64"/>
      <c r="D21" s="53">
        <v>0</v>
      </c>
      <c r="E21" s="99">
        <v>0</v>
      </c>
      <c r="F21" s="103"/>
      <c r="G21" s="62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ht="12.75">
      <c r="A22" s="6" t="s">
        <v>23</v>
      </c>
      <c r="B22" s="6" t="s">
        <v>24</v>
      </c>
      <c r="C22" s="64"/>
      <c r="D22" s="53">
        <v>0</v>
      </c>
      <c r="E22" s="108">
        <v>0</v>
      </c>
      <c r="F22" s="103"/>
      <c r="G22" s="62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ht="12.75">
      <c r="A23" s="6" t="s">
        <v>25</v>
      </c>
      <c r="B23" s="6" t="s">
        <v>26</v>
      </c>
      <c r="C23" s="64"/>
      <c r="D23" s="99">
        <v>0</v>
      </c>
      <c r="E23" s="110">
        <v>0</v>
      </c>
      <c r="F23" s="106"/>
      <c r="G23" s="62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ht="12.75">
      <c r="A24" s="6" t="s">
        <v>27</v>
      </c>
      <c r="B24" s="6" t="s">
        <v>28</v>
      </c>
      <c r="C24" s="64"/>
      <c r="D24" s="99">
        <f>D26+D29+D30+D32</f>
        <v>2955935.25</v>
      </c>
      <c r="E24" s="111">
        <f>E26+E29+E30+E32</f>
        <v>2991624</v>
      </c>
      <c r="F24" s="107"/>
      <c r="G24" s="62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ht="12.75">
      <c r="A25" s="6" t="s">
        <v>29</v>
      </c>
      <c r="B25" s="6" t="s">
        <v>30</v>
      </c>
      <c r="C25" s="64"/>
      <c r="D25" s="53">
        <v>0</v>
      </c>
      <c r="E25" s="109">
        <v>0</v>
      </c>
      <c r="F25" s="103"/>
      <c r="G25" s="62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ht="12.75">
      <c r="A26" s="6" t="s">
        <v>31</v>
      </c>
      <c r="B26" s="6" t="s">
        <v>32</v>
      </c>
      <c r="C26" s="64"/>
      <c r="D26" s="53">
        <v>2802422.65</v>
      </c>
      <c r="E26" s="99">
        <v>2820678</v>
      </c>
      <c r="F26" s="103"/>
      <c r="G26" s="76"/>
      <c r="H26" s="60"/>
      <c r="I26" s="60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ht="12.75">
      <c r="A27" s="6" t="s">
        <v>33</v>
      </c>
      <c r="B27" s="6" t="s">
        <v>34</v>
      </c>
      <c r="C27" s="64"/>
      <c r="D27" s="53">
        <v>0</v>
      </c>
      <c r="E27" s="99">
        <v>0</v>
      </c>
      <c r="F27" s="103"/>
      <c r="G27" s="6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ht="12.75">
      <c r="A28" s="6" t="s">
        <v>35</v>
      </c>
      <c r="B28" s="6" t="s">
        <v>36</v>
      </c>
      <c r="C28" s="64"/>
      <c r="D28" s="53">
        <v>0</v>
      </c>
      <c r="E28" s="99">
        <v>0</v>
      </c>
      <c r="F28" s="103"/>
      <c r="G28" s="62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ht="12.75">
      <c r="A29" s="6" t="s">
        <v>37</v>
      </c>
      <c r="B29" s="6" t="s">
        <v>38</v>
      </c>
      <c r="C29" s="64"/>
      <c r="D29" s="53">
        <v>43850.15</v>
      </c>
      <c r="E29" s="99">
        <v>45857</v>
      </c>
      <c r="F29" s="103"/>
      <c r="G29" s="62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ht="12.75">
      <c r="A30" s="6" t="s">
        <v>39</v>
      </c>
      <c r="B30" s="6" t="s">
        <v>40</v>
      </c>
      <c r="C30" s="64"/>
      <c r="D30" s="53">
        <v>86215.74</v>
      </c>
      <c r="E30" s="99">
        <v>97033</v>
      </c>
      <c r="F30" s="103"/>
      <c r="G30" s="62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ht="12.75">
      <c r="A31" s="6" t="s">
        <v>41</v>
      </c>
      <c r="B31" s="6" t="s">
        <v>42</v>
      </c>
      <c r="C31" s="64"/>
      <c r="D31" s="53">
        <v>0</v>
      </c>
      <c r="E31" s="99">
        <v>0</v>
      </c>
      <c r="F31" s="103"/>
      <c r="G31" s="62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ht="12.75">
      <c r="A32" s="6" t="s">
        <v>43</v>
      </c>
      <c r="B32" s="6" t="s">
        <v>44</v>
      </c>
      <c r="C32" s="64"/>
      <c r="D32" s="53">
        <v>23446.71</v>
      </c>
      <c r="E32" s="99">
        <v>28056</v>
      </c>
      <c r="F32" s="103"/>
      <c r="G32" s="62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ht="12.75">
      <c r="A33" s="6" t="s">
        <v>45</v>
      </c>
      <c r="B33" s="6" t="s">
        <v>46</v>
      </c>
      <c r="C33" s="64"/>
      <c r="D33" s="53">
        <v>0</v>
      </c>
      <c r="E33" s="99">
        <v>0</v>
      </c>
      <c r="F33" s="103"/>
      <c r="G33" s="62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ht="12.75">
      <c r="A34" s="6" t="s">
        <v>47</v>
      </c>
      <c r="B34" s="6" t="s">
        <v>48</v>
      </c>
      <c r="C34" s="64"/>
      <c r="D34" s="53">
        <v>0</v>
      </c>
      <c r="E34" s="99">
        <v>0</v>
      </c>
      <c r="F34" s="103"/>
      <c r="G34" s="62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ht="12.75">
      <c r="A35" s="6" t="s">
        <v>49</v>
      </c>
      <c r="B35" s="6" t="s">
        <v>50</v>
      </c>
      <c r="C35" s="64"/>
      <c r="D35" s="53">
        <v>0</v>
      </c>
      <c r="E35" s="99">
        <v>0</v>
      </c>
      <c r="F35" s="103"/>
      <c r="G35" s="62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ht="12.75">
      <c r="A36" s="6" t="s">
        <v>51</v>
      </c>
      <c r="B36" s="6" t="s">
        <v>52</v>
      </c>
      <c r="C36" s="64"/>
      <c r="D36" s="53">
        <v>0</v>
      </c>
      <c r="E36" s="99">
        <v>0</v>
      </c>
      <c r="F36" s="103"/>
      <c r="G36" s="62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ht="12.75">
      <c r="A37" s="5" t="s">
        <v>53</v>
      </c>
      <c r="B37" s="5" t="s">
        <v>54</v>
      </c>
      <c r="C37" s="64"/>
      <c r="D37" s="52">
        <v>0</v>
      </c>
      <c r="E37" s="100">
        <v>0</v>
      </c>
      <c r="F37" s="103"/>
      <c r="G37" s="62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ht="12.75">
      <c r="A38" s="5" t="s">
        <v>55</v>
      </c>
      <c r="B38" s="5" t="s">
        <v>56</v>
      </c>
      <c r="C38" s="64"/>
      <c r="D38" s="52">
        <f>D39+D45+D46+D54</f>
        <v>67376.86</v>
      </c>
      <c r="E38" s="100">
        <f>E39+E45+E46+E54</f>
        <v>53101</v>
      </c>
      <c r="F38" s="103"/>
      <c r="G38" s="62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ht="12.75">
      <c r="A39" s="6" t="s">
        <v>15</v>
      </c>
      <c r="B39" s="6" t="s">
        <v>57</v>
      </c>
      <c r="C39" s="64"/>
      <c r="D39" s="52">
        <f>D41</f>
        <v>1181.5</v>
      </c>
      <c r="E39" s="100">
        <f>E41</f>
        <v>0</v>
      </c>
      <c r="F39" s="103"/>
      <c r="G39" s="62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ht="12.75">
      <c r="A40" s="6" t="s">
        <v>17</v>
      </c>
      <c r="B40" s="6" t="s">
        <v>58</v>
      </c>
      <c r="C40" s="64"/>
      <c r="D40" s="53">
        <v>0</v>
      </c>
      <c r="E40" s="99">
        <v>0</v>
      </c>
      <c r="F40" s="103"/>
      <c r="G40" s="62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ht="12.75">
      <c r="A41" s="6" t="s">
        <v>19</v>
      </c>
      <c r="B41" s="6" t="s">
        <v>59</v>
      </c>
      <c r="C41" s="64"/>
      <c r="D41" s="53">
        <v>1181.5</v>
      </c>
      <c r="E41" s="99">
        <v>0</v>
      </c>
      <c r="F41" s="103"/>
      <c r="G41" s="62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ht="12.75">
      <c r="A42" s="67" t="s">
        <v>21</v>
      </c>
      <c r="B42" s="67" t="s">
        <v>60</v>
      </c>
      <c r="C42" s="69"/>
      <c r="D42" s="68">
        <v>0</v>
      </c>
      <c r="E42" s="101">
        <v>0</v>
      </c>
      <c r="F42" s="103"/>
      <c r="G42" s="6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ht="12.75">
      <c r="A43" s="67" t="s">
        <v>23</v>
      </c>
      <c r="B43" s="67" t="s">
        <v>61</v>
      </c>
      <c r="C43" s="69"/>
      <c r="D43" s="68">
        <v>0</v>
      </c>
      <c r="E43" s="101">
        <v>0</v>
      </c>
      <c r="F43" s="103"/>
      <c r="G43" s="6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ht="12.75">
      <c r="A44" s="67" t="s">
        <v>25</v>
      </c>
      <c r="B44" s="67" t="s">
        <v>62</v>
      </c>
      <c r="C44" s="69"/>
      <c r="D44" s="68">
        <v>0</v>
      </c>
      <c r="E44" s="101">
        <v>0</v>
      </c>
      <c r="F44" s="103"/>
      <c r="G44" s="62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ht="12.75">
      <c r="A45" s="6" t="s">
        <v>27</v>
      </c>
      <c r="B45" s="6" t="s">
        <v>63</v>
      </c>
      <c r="C45" s="64"/>
      <c r="D45" s="52">
        <v>1524</v>
      </c>
      <c r="E45" s="100">
        <v>1747</v>
      </c>
      <c r="F45" s="103"/>
      <c r="G45" s="6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ht="12.75">
      <c r="A46" s="6" t="s">
        <v>49</v>
      </c>
      <c r="B46" s="6" t="s">
        <v>64</v>
      </c>
      <c r="C46" s="64"/>
      <c r="D46" s="52">
        <f>D49+D50+D51+D52</f>
        <v>52293.47</v>
      </c>
      <c r="E46" s="100">
        <f>E49+E50+E51+E52</f>
        <v>41969</v>
      </c>
      <c r="F46" s="103"/>
      <c r="G46" s="62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ht="12.75">
      <c r="A47" s="6" t="s">
        <v>65</v>
      </c>
      <c r="B47" s="6" t="s">
        <v>66</v>
      </c>
      <c r="C47" s="64"/>
      <c r="D47" s="53">
        <v>0</v>
      </c>
      <c r="E47" s="99">
        <v>0</v>
      </c>
      <c r="F47" s="103"/>
      <c r="G47" s="62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ht="12.75">
      <c r="A48" s="6" t="s">
        <v>67</v>
      </c>
      <c r="B48" s="6" t="s">
        <v>68</v>
      </c>
      <c r="C48" s="64"/>
      <c r="D48" s="53">
        <v>0</v>
      </c>
      <c r="E48" s="99">
        <v>0</v>
      </c>
      <c r="F48" s="103"/>
      <c r="G48" s="62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ht="12.75">
      <c r="A49" s="6" t="s">
        <v>69</v>
      </c>
      <c r="B49" s="6" t="s">
        <v>70</v>
      </c>
      <c r="C49" s="64"/>
      <c r="D49" s="53">
        <v>5388</v>
      </c>
      <c r="E49" s="100">
        <v>5382</v>
      </c>
      <c r="F49" s="103"/>
      <c r="G49" s="62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ht="22.5">
      <c r="A50" s="6" t="s">
        <v>71</v>
      </c>
      <c r="B50" s="6" t="s">
        <v>72</v>
      </c>
      <c r="C50" s="64"/>
      <c r="D50" s="53">
        <v>4107</v>
      </c>
      <c r="E50" s="99">
        <v>3555</v>
      </c>
      <c r="F50" s="104"/>
      <c r="G50" s="62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ht="12.75">
      <c r="A51" s="6" t="s">
        <v>73</v>
      </c>
      <c r="B51" s="6" t="s">
        <v>74</v>
      </c>
      <c r="C51" s="64"/>
      <c r="D51" s="53">
        <v>42431.47</v>
      </c>
      <c r="E51" s="99">
        <v>32708</v>
      </c>
      <c r="F51" s="104"/>
      <c r="G51" s="62"/>
      <c r="H51" s="36"/>
      <c r="I51" s="36"/>
      <c r="J51" s="36"/>
      <c r="K51" s="36"/>
      <c r="L51" s="36"/>
      <c r="M51" s="72"/>
      <c r="N51" s="36"/>
      <c r="O51" s="72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ht="12.75">
      <c r="A52" s="6" t="s">
        <v>75</v>
      </c>
      <c r="B52" s="6" t="s">
        <v>76</v>
      </c>
      <c r="C52" s="64"/>
      <c r="D52" s="53">
        <v>367</v>
      </c>
      <c r="E52" s="99">
        <v>324</v>
      </c>
      <c r="F52" s="104"/>
      <c r="G52" s="62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ht="12.75">
      <c r="A53" s="6" t="s">
        <v>51</v>
      </c>
      <c r="B53" s="6" t="s">
        <v>77</v>
      </c>
      <c r="C53" s="64"/>
      <c r="D53" s="53">
        <v>0</v>
      </c>
      <c r="E53" s="99">
        <v>0</v>
      </c>
      <c r="F53" s="104"/>
      <c r="G53" s="62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ht="12.75">
      <c r="A54" s="6" t="s">
        <v>78</v>
      </c>
      <c r="B54" s="6" t="s">
        <v>79</v>
      </c>
      <c r="C54" s="64"/>
      <c r="D54" s="52">
        <v>12377.89</v>
      </c>
      <c r="E54" s="100">
        <v>9385</v>
      </c>
      <c r="F54" s="104"/>
      <c r="G54" s="62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ht="12.75">
      <c r="A55" s="5"/>
      <c r="B55" s="5" t="s">
        <v>80</v>
      </c>
      <c r="C55" s="64"/>
      <c r="D55" s="66">
        <f>D17+D38</f>
        <v>3023312.11</v>
      </c>
      <c r="E55" s="102">
        <f>E17+E38</f>
        <v>3044725</v>
      </c>
      <c r="F55" s="104"/>
      <c r="G55" s="6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ht="12.75">
      <c r="A56" s="5" t="s">
        <v>81</v>
      </c>
      <c r="B56" s="5" t="s">
        <v>82</v>
      </c>
      <c r="C56" s="64"/>
      <c r="D56" s="52">
        <f>D57+D58+D59+D60</f>
        <v>2951644</v>
      </c>
      <c r="E56" s="100">
        <f>E57+E58+E59+E60</f>
        <v>2989524</v>
      </c>
      <c r="F56" s="103"/>
      <c r="G56" s="6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ht="12.75">
      <c r="A57" s="6" t="s">
        <v>15</v>
      </c>
      <c r="B57" s="6" t="s">
        <v>83</v>
      </c>
      <c r="C57" s="64"/>
      <c r="D57" s="53">
        <v>3917</v>
      </c>
      <c r="E57" s="99">
        <v>4896</v>
      </c>
      <c r="F57" s="103"/>
      <c r="G57" s="6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ht="12.75">
      <c r="A58" s="6" t="s">
        <v>27</v>
      </c>
      <c r="B58" s="6" t="s">
        <v>84</v>
      </c>
      <c r="C58" s="64"/>
      <c r="D58" s="53">
        <v>2343800</v>
      </c>
      <c r="E58" s="99">
        <v>2374715</v>
      </c>
      <c r="F58" s="103"/>
      <c r="G58" s="62"/>
      <c r="H58" s="60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ht="22.5">
      <c r="A59" s="6" t="s">
        <v>49</v>
      </c>
      <c r="B59" s="6" t="s">
        <v>85</v>
      </c>
      <c r="C59" s="64"/>
      <c r="D59" s="53">
        <v>591074</v>
      </c>
      <c r="E59" s="99">
        <v>593530</v>
      </c>
      <c r="F59" s="103"/>
      <c r="G59" s="62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ht="12.75">
      <c r="A60" s="6" t="s">
        <v>51</v>
      </c>
      <c r="B60" s="6" t="s">
        <v>86</v>
      </c>
      <c r="C60" s="64"/>
      <c r="D60" s="53">
        <v>12853</v>
      </c>
      <c r="E60" s="99">
        <v>16383</v>
      </c>
      <c r="F60" s="103"/>
      <c r="G60" s="62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ht="12.75">
      <c r="A61" s="5" t="s">
        <v>87</v>
      </c>
      <c r="B61" s="5" t="s">
        <v>88</v>
      </c>
      <c r="C61" s="64"/>
      <c r="D61" s="52">
        <f>D66</f>
        <v>40091.53</v>
      </c>
      <c r="E61" s="100">
        <f>E66</f>
        <v>33055</v>
      </c>
      <c r="F61" s="103"/>
      <c r="G61" s="62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ht="12.75">
      <c r="A62" s="6" t="s">
        <v>15</v>
      </c>
      <c r="B62" s="6" t="s">
        <v>89</v>
      </c>
      <c r="C62" s="64"/>
      <c r="D62" s="53">
        <v>0</v>
      </c>
      <c r="E62" s="99">
        <v>0</v>
      </c>
      <c r="F62" s="103"/>
      <c r="G62" s="62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ht="12.75">
      <c r="A63" s="6" t="s">
        <v>17</v>
      </c>
      <c r="B63" s="6" t="s">
        <v>90</v>
      </c>
      <c r="C63" s="64"/>
      <c r="D63" s="53">
        <v>0</v>
      </c>
      <c r="E63" s="99">
        <v>0</v>
      </c>
      <c r="F63" s="103"/>
      <c r="G63" s="62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ht="12.75">
      <c r="A64" s="6" t="s">
        <v>19</v>
      </c>
      <c r="B64" s="6" t="s">
        <v>91</v>
      </c>
      <c r="C64" s="64"/>
      <c r="D64" s="53">
        <v>0</v>
      </c>
      <c r="E64" s="99">
        <v>0</v>
      </c>
      <c r="F64" s="103"/>
      <c r="G64" s="62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ht="12.75">
      <c r="A65" s="6" t="s">
        <v>21</v>
      </c>
      <c r="B65" s="6" t="s">
        <v>92</v>
      </c>
      <c r="C65" s="64"/>
      <c r="D65" s="53">
        <v>0</v>
      </c>
      <c r="E65" s="99">
        <v>0</v>
      </c>
      <c r="F65" s="103"/>
      <c r="G65" s="62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ht="12.75">
      <c r="A66" s="6" t="s">
        <v>27</v>
      </c>
      <c r="B66" s="6" t="s">
        <v>93</v>
      </c>
      <c r="C66" s="64"/>
      <c r="D66" s="52">
        <f>D72+D77+D78+D79+D80</f>
        <v>40091.53</v>
      </c>
      <c r="E66" s="100">
        <f>E72+E77+E78+E79+E80</f>
        <v>33055</v>
      </c>
      <c r="F66" s="103"/>
      <c r="G66" s="62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ht="22.5">
      <c r="A67" s="6" t="s">
        <v>29</v>
      </c>
      <c r="B67" s="6" t="s">
        <v>94</v>
      </c>
      <c r="C67" s="64"/>
      <c r="D67" s="53">
        <v>0</v>
      </c>
      <c r="E67" s="99">
        <v>0</v>
      </c>
      <c r="F67" s="103"/>
      <c r="G67" s="62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ht="12.75">
      <c r="A68" s="6" t="s">
        <v>31</v>
      </c>
      <c r="B68" s="6" t="s">
        <v>95</v>
      </c>
      <c r="C68" s="64"/>
      <c r="D68" s="53">
        <v>0</v>
      </c>
      <c r="E68" s="99">
        <v>0</v>
      </c>
      <c r="F68" s="103"/>
      <c r="G68" s="62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ht="12.75">
      <c r="A69" s="6" t="s">
        <v>33</v>
      </c>
      <c r="B69" s="6" t="s">
        <v>96</v>
      </c>
      <c r="C69" s="64"/>
      <c r="D69" s="53">
        <v>0</v>
      </c>
      <c r="E69" s="99">
        <v>0</v>
      </c>
      <c r="F69" s="103"/>
      <c r="G69" s="6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ht="12.75">
      <c r="A70" s="6" t="s">
        <v>35</v>
      </c>
      <c r="B70" s="6" t="s">
        <v>97</v>
      </c>
      <c r="C70" s="64"/>
      <c r="D70" s="53">
        <v>0</v>
      </c>
      <c r="E70" s="99">
        <v>0</v>
      </c>
      <c r="F70" s="103"/>
      <c r="G70" s="6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ht="12.75">
      <c r="A71" s="6" t="s">
        <v>37</v>
      </c>
      <c r="B71" s="6" t="s">
        <v>98</v>
      </c>
      <c r="C71" s="64"/>
      <c r="D71" s="53">
        <v>0</v>
      </c>
      <c r="E71" s="99">
        <v>0</v>
      </c>
      <c r="F71" s="103"/>
      <c r="G71" s="62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ht="12.75">
      <c r="A72" s="6" t="s">
        <v>39</v>
      </c>
      <c r="B72" s="6" t="s">
        <v>99</v>
      </c>
      <c r="C72" s="64"/>
      <c r="D72" s="52">
        <f>D74</f>
        <v>0</v>
      </c>
      <c r="E72" s="100">
        <f>E74</f>
        <v>0</v>
      </c>
      <c r="F72" s="103"/>
      <c r="G72" s="6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ht="12.75">
      <c r="A73" s="6" t="s">
        <v>100</v>
      </c>
      <c r="B73" s="6" t="s">
        <v>101</v>
      </c>
      <c r="C73" s="64"/>
      <c r="D73" s="53">
        <v>0</v>
      </c>
      <c r="E73" s="99">
        <v>0</v>
      </c>
      <c r="F73" s="103"/>
      <c r="G73" s="6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ht="12.75">
      <c r="A74" s="6" t="s">
        <v>102</v>
      </c>
      <c r="B74" s="6" t="s">
        <v>103</v>
      </c>
      <c r="C74" s="64"/>
      <c r="D74" s="53">
        <v>0</v>
      </c>
      <c r="E74" s="99"/>
      <c r="F74" s="103"/>
      <c r="G74" s="62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ht="12.75">
      <c r="A75" s="6" t="s">
        <v>41</v>
      </c>
      <c r="B75" s="6" t="s">
        <v>104</v>
      </c>
      <c r="C75" s="64"/>
      <c r="D75" s="53">
        <v>0</v>
      </c>
      <c r="E75" s="99">
        <v>0</v>
      </c>
      <c r="F75" s="103"/>
      <c r="G75" s="62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ht="12.75">
      <c r="A76" s="6" t="s">
        <v>43</v>
      </c>
      <c r="B76" s="6" t="s">
        <v>105</v>
      </c>
      <c r="C76" s="64"/>
      <c r="D76" s="53">
        <v>0</v>
      </c>
      <c r="E76" s="99">
        <v>0</v>
      </c>
      <c r="F76" s="103"/>
      <c r="G76" s="6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ht="12.75">
      <c r="A77" s="6" t="s">
        <v>45</v>
      </c>
      <c r="B77" s="6" t="s">
        <v>106</v>
      </c>
      <c r="C77" s="64"/>
      <c r="D77" s="53">
        <v>3006.39</v>
      </c>
      <c r="E77" s="99"/>
      <c r="F77" s="103"/>
      <c r="G77" s="6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ht="12.75">
      <c r="A78" s="6" t="s">
        <v>47</v>
      </c>
      <c r="B78" s="6" t="s">
        <v>107</v>
      </c>
      <c r="C78" s="64"/>
      <c r="D78" s="53">
        <v>-444</v>
      </c>
      <c r="E78" s="99">
        <v>5345</v>
      </c>
      <c r="F78" s="103"/>
      <c r="G78" s="62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ht="12.75">
      <c r="A79" s="6" t="s">
        <v>108</v>
      </c>
      <c r="B79" s="6" t="s">
        <v>109</v>
      </c>
      <c r="C79" s="64"/>
      <c r="D79" s="53">
        <v>37346</v>
      </c>
      <c r="E79" s="99">
        <v>27686</v>
      </c>
      <c r="F79" s="103"/>
      <c r="G79" s="62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ht="12.75">
      <c r="A80" s="6" t="s">
        <v>110</v>
      </c>
      <c r="B80" s="6" t="s">
        <v>111</v>
      </c>
      <c r="C80" s="64"/>
      <c r="D80" s="53">
        <v>183.14</v>
      </c>
      <c r="E80" s="99">
        <v>24</v>
      </c>
      <c r="F80" s="103"/>
      <c r="G80" s="62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ht="12.75">
      <c r="A81" s="5" t="s">
        <v>112</v>
      </c>
      <c r="B81" s="5" t="s">
        <v>113</v>
      </c>
      <c r="C81" s="64"/>
      <c r="D81" s="52">
        <f>D87</f>
        <v>31576.29</v>
      </c>
      <c r="E81" s="100">
        <f>E87</f>
        <v>22146</v>
      </c>
      <c r="F81" s="103"/>
      <c r="G81" s="62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ht="12.75">
      <c r="A82" s="6" t="s">
        <v>15</v>
      </c>
      <c r="B82" s="6" t="s">
        <v>114</v>
      </c>
      <c r="C82" s="64"/>
      <c r="D82" s="53">
        <v>0</v>
      </c>
      <c r="E82" s="99">
        <v>0</v>
      </c>
      <c r="F82" s="103"/>
      <c r="G82" s="6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ht="12.75">
      <c r="A83" s="6" t="s">
        <v>27</v>
      </c>
      <c r="B83" s="6" t="s">
        <v>115</v>
      </c>
      <c r="C83" s="64"/>
      <c r="D83" s="53">
        <v>0</v>
      </c>
      <c r="E83" s="99">
        <v>0</v>
      </c>
      <c r="F83" s="103"/>
      <c r="G83" s="6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ht="12.75">
      <c r="A84" s="6" t="s">
        <v>29</v>
      </c>
      <c r="B84" s="6" t="s">
        <v>116</v>
      </c>
      <c r="C84" s="64"/>
      <c r="D84" s="53">
        <v>0</v>
      </c>
      <c r="E84" s="99">
        <v>0</v>
      </c>
      <c r="F84" s="103"/>
      <c r="G84" s="62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ht="12.75">
      <c r="A85" s="6" t="s">
        <v>31</v>
      </c>
      <c r="B85" s="6" t="s">
        <v>117</v>
      </c>
      <c r="C85" s="64"/>
      <c r="D85" s="53">
        <v>0</v>
      </c>
      <c r="E85" s="99">
        <v>0</v>
      </c>
      <c r="F85" s="103"/>
      <c r="G85" s="6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ht="12.75">
      <c r="A86" s="6" t="s">
        <v>49</v>
      </c>
      <c r="B86" s="6" t="s">
        <v>118</v>
      </c>
      <c r="C86" s="64"/>
      <c r="D86" s="53">
        <v>0</v>
      </c>
      <c r="E86" s="99">
        <v>0</v>
      </c>
      <c r="F86" s="103"/>
      <c r="G86" s="6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ht="12.75">
      <c r="A87" s="6" t="s">
        <v>51</v>
      </c>
      <c r="B87" s="6" t="s">
        <v>119</v>
      </c>
      <c r="C87" s="64"/>
      <c r="D87" s="52">
        <f>D88+D89</f>
        <v>31576.29</v>
      </c>
      <c r="E87" s="100">
        <f>E88+E89</f>
        <v>22146</v>
      </c>
      <c r="F87" s="103"/>
      <c r="G87" s="62"/>
      <c r="H87" s="56"/>
      <c r="I87" s="60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ht="12.75">
      <c r="A88" s="6" t="s">
        <v>120</v>
      </c>
      <c r="B88" s="6" t="s">
        <v>121</v>
      </c>
      <c r="C88" s="64"/>
      <c r="D88" s="53">
        <v>9431</v>
      </c>
      <c r="E88" s="99">
        <v>381</v>
      </c>
      <c r="F88" s="103"/>
      <c r="G88" s="6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ht="12.75">
      <c r="A89" s="6" t="s">
        <v>122</v>
      </c>
      <c r="B89" s="6" t="s">
        <v>123</v>
      </c>
      <c r="C89" s="64"/>
      <c r="D89" s="53">
        <v>22145.29</v>
      </c>
      <c r="E89" s="99">
        <v>21765</v>
      </c>
      <c r="F89" s="103"/>
      <c r="G89" s="6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ht="12.75">
      <c r="A90" s="5" t="s">
        <v>124</v>
      </c>
      <c r="B90" s="5" t="s">
        <v>125</v>
      </c>
      <c r="C90" s="64"/>
      <c r="D90" s="52">
        <v>0</v>
      </c>
      <c r="E90" s="100">
        <v>0</v>
      </c>
      <c r="F90" s="103"/>
      <c r="G90" s="10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ht="21">
      <c r="A91" s="5"/>
      <c r="B91" s="5" t="s">
        <v>126</v>
      </c>
      <c r="C91" s="64"/>
      <c r="D91" s="52">
        <f>D56+D61+D81</f>
        <v>3023311.82</v>
      </c>
      <c r="E91" s="100">
        <f>E56+E61+E81</f>
        <v>3044725</v>
      </c>
      <c r="F91" s="103"/>
      <c r="G91" s="105"/>
      <c r="H91" s="61"/>
      <c r="I91" s="46"/>
      <c r="J91" s="4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ht="12.75">
      <c r="A92" s="8"/>
      <c r="B92" s="8"/>
      <c r="C92" s="8"/>
      <c r="D92" s="133"/>
      <c r="E92" s="121"/>
      <c r="F92" s="106"/>
      <c r="G92" s="6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ht="12.75">
      <c r="A93" s="8"/>
      <c r="B93" s="9" t="s">
        <v>132</v>
      </c>
      <c r="C93" s="119"/>
      <c r="D93" s="129" t="s">
        <v>133</v>
      </c>
      <c r="E93" s="121"/>
      <c r="F93" s="106"/>
      <c r="G93" s="62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ht="22.5">
      <c r="A94" s="8"/>
      <c r="B94" s="10" t="s">
        <v>128</v>
      </c>
      <c r="C94" s="10" t="s">
        <v>129</v>
      </c>
      <c r="D94" s="130" t="s">
        <v>130</v>
      </c>
      <c r="E94" s="121"/>
      <c r="F94" s="106"/>
      <c r="G94" s="6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ht="12.75">
      <c r="A95" s="8"/>
      <c r="B95" s="8"/>
      <c r="C95" s="8"/>
      <c r="D95" s="133"/>
      <c r="E95" s="121"/>
      <c r="F95" s="106"/>
      <c r="G95" s="62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ht="12.75">
      <c r="A96" s="8"/>
      <c r="B96" s="9" t="s">
        <v>134</v>
      </c>
      <c r="C96" s="119"/>
      <c r="D96" s="129" t="s">
        <v>135</v>
      </c>
      <c r="E96" s="121"/>
      <c r="F96" s="106"/>
      <c r="G96" s="62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ht="12.75">
      <c r="A97" s="8"/>
      <c r="B97" s="10" t="s">
        <v>131</v>
      </c>
      <c r="C97" s="10" t="s">
        <v>129</v>
      </c>
      <c r="D97" s="130" t="s">
        <v>130</v>
      </c>
      <c r="E97" s="121"/>
      <c r="F97" s="106"/>
      <c r="G97" s="62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6:7" ht="12.75">
      <c r="F98" s="106"/>
      <c r="G98" s="106"/>
    </row>
    <row r="99" spans="6:7" ht="12.75">
      <c r="F99" s="106"/>
      <c r="G99" s="106"/>
    </row>
    <row r="100" spans="6:7" ht="12.75">
      <c r="F100" s="106"/>
      <c r="G100" s="106"/>
    </row>
  </sheetData>
  <sheetProtection/>
  <mergeCells count="20">
    <mergeCell ref="D96:E96"/>
    <mergeCell ref="D97:E97"/>
    <mergeCell ref="A13:E13"/>
    <mergeCell ref="A15:E15"/>
    <mergeCell ref="D92:E92"/>
    <mergeCell ref="D93:E93"/>
    <mergeCell ref="D94:E94"/>
    <mergeCell ref="D95:E95"/>
    <mergeCell ref="A5:E5"/>
    <mergeCell ref="A6:E6"/>
    <mergeCell ref="A7:E7"/>
    <mergeCell ref="A8:E8"/>
    <mergeCell ref="A9:E9"/>
    <mergeCell ref="A10:E10"/>
    <mergeCell ref="A11:E11"/>
    <mergeCell ref="A12:E12"/>
    <mergeCell ref="A1:B1"/>
    <mergeCell ref="C1:E1"/>
    <mergeCell ref="C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140625" style="0" customWidth="1"/>
    <col min="2" max="2" width="33.00390625" style="0" customWidth="1"/>
    <col min="5" max="5" width="7.8515625" style="0" customWidth="1"/>
    <col min="8" max="8" width="7.421875" style="0" customWidth="1"/>
    <col min="11" max="11" width="8.00390625" style="0" customWidth="1"/>
    <col min="12" max="12" width="7.28125" style="0" customWidth="1"/>
  </cols>
  <sheetData>
    <row r="1" spans="1:13" ht="15">
      <c r="A1" s="18"/>
      <c r="B1" s="19"/>
      <c r="C1" s="19"/>
      <c r="D1" s="19"/>
      <c r="E1" s="19"/>
      <c r="F1" s="19"/>
      <c r="G1" s="19"/>
      <c r="H1" s="19"/>
      <c r="I1" s="19"/>
      <c r="J1" s="115" t="s">
        <v>193</v>
      </c>
      <c r="K1" s="121"/>
      <c r="L1" s="121"/>
      <c r="M1" s="121"/>
    </row>
    <row r="2" spans="1:13" ht="15">
      <c r="A2" s="18"/>
      <c r="B2" s="19"/>
      <c r="C2" s="19"/>
      <c r="D2" s="19"/>
      <c r="E2" s="19"/>
      <c r="F2" s="19"/>
      <c r="G2" s="19"/>
      <c r="H2" s="19"/>
      <c r="I2" s="19"/>
      <c r="J2" s="115" t="s">
        <v>194</v>
      </c>
      <c r="K2" s="121"/>
      <c r="L2" s="121"/>
      <c r="M2" s="121"/>
    </row>
    <row r="3" spans="1:13" ht="15">
      <c r="A3" s="18"/>
      <c r="C3" s="116" t="s">
        <v>195</v>
      </c>
      <c r="D3" s="116"/>
      <c r="E3" s="116"/>
      <c r="F3" s="116"/>
      <c r="G3" s="116"/>
      <c r="H3" s="116"/>
      <c r="I3" s="116"/>
      <c r="J3" s="116"/>
      <c r="K3" s="116"/>
      <c r="L3" s="19"/>
      <c r="M3" s="19"/>
    </row>
    <row r="4" spans="1:13" ht="12.75">
      <c r="A4" s="117" t="s">
        <v>196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34" t="s">
        <v>197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4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 t="s">
        <v>198</v>
      </c>
    </row>
    <row r="8" spans="1:13" ht="12.75">
      <c r="A8" s="22"/>
      <c r="B8" s="22"/>
      <c r="C8" s="22"/>
      <c r="D8" s="150" t="s">
        <v>239</v>
      </c>
      <c r="E8" s="151"/>
      <c r="F8" s="151"/>
      <c r="G8" s="151"/>
      <c r="H8" s="151"/>
      <c r="I8" s="151"/>
      <c r="J8" s="151"/>
      <c r="K8" s="151"/>
      <c r="L8" s="151"/>
      <c r="M8" s="22"/>
    </row>
    <row r="9" spans="1:13" ht="94.5">
      <c r="A9" s="23" t="s">
        <v>2</v>
      </c>
      <c r="B9" s="23" t="s">
        <v>199</v>
      </c>
      <c r="C9" s="23" t="s">
        <v>200</v>
      </c>
      <c r="D9" s="24" t="s">
        <v>201</v>
      </c>
      <c r="E9" s="25" t="s">
        <v>202</v>
      </c>
      <c r="F9" s="25" t="s">
        <v>203</v>
      </c>
      <c r="G9" s="25" t="s">
        <v>204</v>
      </c>
      <c r="H9" s="25" t="s">
        <v>205</v>
      </c>
      <c r="I9" s="25" t="s">
        <v>206</v>
      </c>
      <c r="J9" s="24" t="s">
        <v>207</v>
      </c>
      <c r="K9" s="24" t="s">
        <v>208</v>
      </c>
      <c r="L9" s="24" t="s">
        <v>209</v>
      </c>
      <c r="M9" s="23" t="s">
        <v>210</v>
      </c>
    </row>
    <row r="10" spans="1:13" ht="12.75">
      <c r="A10" s="26">
        <v>1</v>
      </c>
      <c r="B10" s="26">
        <v>2</v>
      </c>
      <c r="C10" s="38">
        <v>3</v>
      </c>
      <c r="D10" s="38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40">
        <v>10</v>
      </c>
      <c r="K10" s="40">
        <v>11</v>
      </c>
      <c r="L10" s="40">
        <v>12</v>
      </c>
      <c r="M10" s="40">
        <v>13</v>
      </c>
    </row>
    <row r="11" spans="1:13" ht="42">
      <c r="A11" s="27" t="s">
        <v>211</v>
      </c>
      <c r="B11" s="28" t="s">
        <v>212</v>
      </c>
      <c r="C11" s="47">
        <f aca="true" t="shared" si="0" ref="C11:M11">C12+C13</f>
        <v>1102.42</v>
      </c>
      <c r="D11" s="47">
        <f t="shared" si="0"/>
        <v>243982.55000000002</v>
      </c>
      <c r="E11" s="47">
        <f t="shared" si="0"/>
        <v>2351.73</v>
      </c>
      <c r="F11" s="47">
        <f t="shared" si="0"/>
        <v>387.65</v>
      </c>
      <c r="G11" s="47">
        <f t="shared" si="0"/>
        <v>0</v>
      </c>
      <c r="H11" s="47">
        <f t="shared" si="0"/>
        <v>0</v>
      </c>
      <c r="I11" s="47">
        <f t="shared" si="0"/>
        <v>244067.63</v>
      </c>
      <c r="J11" s="47">
        <f t="shared" si="0"/>
        <v>0</v>
      </c>
      <c r="K11" s="47">
        <f t="shared" si="0"/>
        <v>0</v>
      </c>
      <c r="L11" s="47"/>
      <c r="M11" s="47">
        <f t="shared" si="0"/>
        <v>3369.0700000000197</v>
      </c>
    </row>
    <row r="12" spans="1:15" ht="12.75">
      <c r="A12" s="26" t="s">
        <v>213</v>
      </c>
      <c r="B12" s="29" t="s">
        <v>214</v>
      </c>
      <c r="C12" s="48">
        <v>2.42</v>
      </c>
      <c r="D12" s="48">
        <v>16170.23</v>
      </c>
      <c r="E12" s="48">
        <v>1527.59</v>
      </c>
      <c r="F12" s="48">
        <v>387.65</v>
      </c>
      <c r="G12" s="48">
        <v>0</v>
      </c>
      <c r="H12" s="48">
        <v>0</v>
      </c>
      <c r="I12" s="48">
        <v>15880.38</v>
      </c>
      <c r="J12" s="48"/>
      <c r="K12" s="48">
        <v>0</v>
      </c>
      <c r="L12" s="48"/>
      <c r="M12" s="49">
        <f>C12+D12+E12-G12-H12-I12-J12-K12+L12</f>
        <v>1819.8599999999988</v>
      </c>
      <c r="O12">
        <v>1819.86</v>
      </c>
    </row>
    <row r="13" spans="1:15" ht="12.75">
      <c r="A13" s="26" t="s">
        <v>215</v>
      </c>
      <c r="B13" s="29" t="s">
        <v>216</v>
      </c>
      <c r="C13" s="48">
        <v>1100</v>
      </c>
      <c r="D13" s="48">
        <v>227812.32</v>
      </c>
      <c r="E13" s="48">
        <v>824.14</v>
      </c>
      <c r="F13" s="48">
        <v>0</v>
      </c>
      <c r="G13" s="48">
        <v>0</v>
      </c>
      <c r="H13" s="48">
        <v>0</v>
      </c>
      <c r="I13" s="48">
        <v>228187.25</v>
      </c>
      <c r="J13" s="48"/>
      <c r="K13" s="48">
        <v>0</v>
      </c>
      <c r="L13" s="48"/>
      <c r="M13" s="49">
        <f>C13+D13+E13-G13-H13-I13-J13-K13+L13</f>
        <v>1549.210000000021</v>
      </c>
      <c r="N13" s="32"/>
      <c r="O13">
        <v>1436.38</v>
      </c>
    </row>
    <row r="14" spans="1:13" ht="42">
      <c r="A14" s="27" t="s">
        <v>217</v>
      </c>
      <c r="B14" s="28" t="s">
        <v>218</v>
      </c>
      <c r="C14" s="47">
        <f aca="true" t="shared" si="1" ref="C14:M14">C15+C16</f>
        <v>2554431.2600000002</v>
      </c>
      <c r="D14" s="47">
        <f t="shared" si="1"/>
        <v>401839.84</v>
      </c>
      <c r="E14" s="47">
        <f t="shared" si="1"/>
        <v>0</v>
      </c>
      <c r="F14" s="47">
        <f t="shared" si="1"/>
        <v>0</v>
      </c>
      <c r="G14" s="47">
        <f t="shared" si="1"/>
        <v>114498.21</v>
      </c>
      <c r="H14" s="47">
        <f t="shared" si="1"/>
        <v>0</v>
      </c>
      <c r="I14" s="47">
        <f t="shared" si="1"/>
        <v>467057.5</v>
      </c>
      <c r="J14" s="47">
        <f t="shared" si="1"/>
        <v>0</v>
      </c>
      <c r="K14" s="47">
        <f t="shared" si="1"/>
        <v>0</v>
      </c>
      <c r="L14" s="47"/>
      <c r="M14" s="47">
        <f t="shared" si="1"/>
        <v>2374715.39</v>
      </c>
    </row>
    <row r="15" spans="1:17" ht="12.75">
      <c r="A15" s="26" t="s">
        <v>219</v>
      </c>
      <c r="B15" s="29" t="s">
        <v>214</v>
      </c>
      <c r="C15" s="48">
        <v>2554177.93</v>
      </c>
      <c r="D15" s="48">
        <v>9057.84</v>
      </c>
      <c r="E15" s="48">
        <v>0</v>
      </c>
      <c r="F15" s="48">
        <v>0</v>
      </c>
      <c r="G15" s="48">
        <v>114498.21</v>
      </c>
      <c r="H15" s="48">
        <v>0</v>
      </c>
      <c r="I15" s="48">
        <v>74232.5</v>
      </c>
      <c r="J15" s="48"/>
      <c r="K15" s="48">
        <v>0</v>
      </c>
      <c r="L15" s="48"/>
      <c r="M15" s="50">
        <f>C15+D15+E15+F15-G15-H15-I15-J15-K15-L15</f>
        <v>2374505.06</v>
      </c>
      <c r="O15">
        <v>2374505.06</v>
      </c>
      <c r="Q15">
        <f>O15-P15</f>
        <v>2374505.06</v>
      </c>
    </row>
    <row r="16" spans="1:15" ht="12.75">
      <c r="A16" s="26" t="s">
        <v>220</v>
      </c>
      <c r="B16" s="29" t="s">
        <v>216</v>
      </c>
      <c r="C16" s="48">
        <v>253.33</v>
      </c>
      <c r="D16" s="48">
        <v>392782</v>
      </c>
      <c r="E16" s="48"/>
      <c r="F16" s="48">
        <v>0</v>
      </c>
      <c r="G16" s="48">
        <v>0</v>
      </c>
      <c r="H16" s="48">
        <v>0</v>
      </c>
      <c r="I16" s="48">
        <v>392825</v>
      </c>
      <c r="J16" s="48"/>
      <c r="K16" s="48">
        <v>0</v>
      </c>
      <c r="L16" s="48"/>
      <c r="M16" s="50">
        <f>C16+D16+E16-G16-H16-I16-J16-K16-L16</f>
        <v>210.3300000000163</v>
      </c>
      <c r="O16">
        <v>210</v>
      </c>
    </row>
    <row r="17" spans="1:13" ht="63">
      <c r="A17" s="27" t="s">
        <v>221</v>
      </c>
      <c r="B17" s="28" t="s">
        <v>222</v>
      </c>
      <c r="C17" s="47">
        <f>C18+C19</f>
        <v>593577.22</v>
      </c>
      <c r="D17" s="47">
        <f aca="true" t="shared" si="2" ref="D17:M17">D18+D19</f>
        <v>10399.96</v>
      </c>
      <c r="E17" s="47">
        <f t="shared" si="2"/>
        <v>-2351.73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11950.3</v>
      </c>
      <c r="J17" s="47">
        <f t="shared" si="2"/>
        <v>0</v>
      </c>
      <c r="K17" s="47">
        <f t="shared" si="2"/>
        <v>0</v>
      </c>
      <c r="L17" s="47"/>
      <c r="M17" s="47">
        <f t="shared" si="2"/>
        <v>589675.15</v>
      </c>
    </row>
    <row r="18" spans="1:15" ht="12.75">
      <c r="A18" s="26" t="s">
        <v>223</v>
      </c>
      <c r="B18" s="29" t="s">
        <v>214</v>
      </c>
      <c r="C18" s="48">
        <v>593577.22</v>
      </c>
      <c r="D18" s="48">
        <v>7639</v>
      </c>
      <c r="E18" s="48">
        <v>-1527.59</v>
      </c>
      <c r="F18" s="48">
        <v>0</v>
      </c>
      <c r="G18" s="48">
        <v>0</v>
      </c>
      <c r="H18" s="48">
        <v>0</v>
      </c>
      <c r="I18" s="48">
        <v>10125.22</v>
      </c>
      <c r="J18" s="48"/>
      <c r="K18" s="48">
        <v>0</v>
      </c>
      <c r="L18" s="48"/>
      <c r="M18" s="49">
        <f>C18+D18+E18-G18-H18-I18-J18-K18+L18</f>
        <v>589563.41</v>
      </c>
      <c r="O18">
        <v>589563.41</v>
      </c>
    </row>
    <row r="19" spans="1:13" ht="12.75">
      <c r="A19" s="26" t="s">
        <v>224</v>
      </c>
      <c r="B19" s="29" t="s">
        <v>216</v>
      </c>
      <c r="C19" s="48">
        <v>0</v>
      </c>
      <c r="D19" s="48">
        <v>2760.96</v>
      </c>
      <c r="E19" s="48">
        <v>-824.14</v>
      </c>
      <c r="F19" s="48">
        <v>0</v>
      </c>
      <c r="G19" s="48">
        <v>0</v>
      </c>
      <c r="H19" s="48">
        <v>0</v>
      </c>
      <c r="I19" s="48">
        <v>1825.08</v>
      </c>
      <c r="J19" s="48"/>
      <c r="K19" s="48">
        <v>0</v>
      </c>
      <c r="L19" s="48"/>
      <c r="M19" s="49">
        <f>C19+D19+E19-G19-H19-I19-J19-K19+L19</f>
        <v>111.74000000000024</v>
      </c>
    </row>
    <row r="20" spans="1:13" ht="12.75">
      <c r="A20" s="27" t="s">
        <v>225</v>
      </c>
      <c r="B20" s="28" t="s">
        <v>226</v>
      </c>
      <c r="C20" s="49">
        <f>C21+C22</f>
        <v>18125.2</v>
      </c>
      <c r="D20" s="49">
        <f aca="true" t="shared" si="3" ref="D20:M20">D21+D22</f>
        <v>4321.83</v>
      </c>
      <c r="E20" s="49">
        <f t="shared" si="3"/>
        <v>0</v>
      </c>
      <c r="F20" s="49">
        <f t="shared" si="3"/>
        <v>0</v>
      </c>
      <c r="G20" s="49">
        <f t="shared" si="3"/>
        <v>0</v>
      </c>
      <c r="H20" s="49">
        <f t="shared" si="3"/>
        <v>0</v>
      </c>
      <c r="I20" s="49">
        <f t="shared" si="3"/>
        <v>6064.2</v>
      </c>
      <c r="J20" s="49">
        <f t="shared" si="3"/>
        <v>0</v>
      </c>
      <c r="K20" s="49">
        <f t="shared" si="3"/>
        <v>0</v>
      </c>
      <c r="L20" s="49"/>
      <c r="M20" s="49">
        <f t="shared" si="3"/>
        <v>16382.83</v>
      </c>
    </row>
    <row r="21" spans="1:17" ht="12.75">
      <c r="A21" s="26" t="s">
        <v>227</v>
      </c>
      <c r="B21" s="29" t="s">
        <v>214</v>
      </c>
      <c r="C21" s="48">
        <v>16785.21</v>
      </c>
      <c r="D21" s="48">
        <v>2511.83</v>
      </c>
      <c r="E21" s="48">
        <v>0</v>
      </c>
      <c r="F21" s="48">
        <v>0</v>
      </c>
      <c r="G21" s="48">
        <v>0</v>
      </c>
      <c r="H21" s="48">
        <v>0</v>
      </c>
      <c r="I21" s="48">
        <v>5008.54</v>
      </c>
      <c r="J21" s="48"/>
      <c r="K21" s="48">
        <v>0</v>
      </c>
      <c r="L21" s="48">
        <v>0</v>
      </c>
      <c r="M21" s="49">
        <f>C21+D21+E21-G21-H21-I21-J21-K21-L21</f>
        <v>14288.5</v>
      </c>
      <c r="O21">
        <v>13667.12</v>
      </c>
      <c r="P21">
        <v>621.38</v>
      </c>
      <c r="Q21">
        <f>SUM(O21:P21)</f>
        <v>14288.5</v>
      </c>
    </row>
    <row r="22" spans="1:15" ht="12.75">
      <c r="A22" s="26" t="s">
        <v>228</v>
      </c>
      <c r="B22" s="29" t="s">
        <v>216</v>
      </c>
      <c r="C22" s="48">
        <v>1339.99</v>
      </c>
      <c r="D22" s="48">
        <v>1810</v>
      </c>
      <c r="E22" s="48">
        <v>0</v>
      </c>
      <c r="F22" s="48">
        <v>0</v>
      </c>
      <c r="G22" s="48">
        <v>0</v>
      </c>
      <c r="H22" s="48">
        <v>0</v>
      </c>
      <c r="I22" s="48">
        <v>1055.66</v>
      </c>
      <c r="J22" s="48"/>
      <c r="K22" s="48">
        <v>0</v>
      </c>
      <c r="L22" s="48">
        <v>0</v>
      </c>
      <c r="M22" s="49">
        <f>C22+D22+E22-G22-H22-I22-J22-K22-L22</f>
        <v>2094.33</v>
      </c>
      <c r="O22">
        <v>2094.33</v>
      </c>
    </row>
    <row r="23" spans="1:13" ht="12.75">
      <c r="A23" s="27" t="s">
        <v>229</v>
      </c>
      <c r="B23" s="28" t="s">
        <v>230</v>
      </c>
      <c r="C23" s="47">
        <f>C11+C14+C17+C20</f>
        <v>3167236.1000000006</v>
      </c>
      <c r="D23" s="47">
        <f aca="true" t="shared" si="4" ref="D23:M23">D11+D14+D17+D20</f>
        <v>660544.1799999999</v>
      </c>
      <c r="E23" s="47">
        <f t="shared" si="4"/>
        <v>0</v>
      </c>
      <c r="F23" s="47">
        <f t="shared" si="4"/>
        <v>387.65</v>
      </c>
      <c r="G23" s="47">
        <f t="shared" si="4"/>
        <v>114498.21</v>
      </c>
      <c r="H23" s="47">
        <f t="shared" si="4"/>
        <v>0</v>
      </c>
      <c r="I23" s="47">
        <f t="shared" si="4"/>
        <v>729139.63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2984142.44</v>
      </c>
    </row>
    <row r="24" spans="1:13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2.75">
      <c r="A25" s="30"/>
      <c r="B25" s="30"/>
      <c r="C25" s="30"/>
      <c r="D25" s="30"/>
      <c r="E25" s="31"/>
      <c r="F25" s="31"/>
      <c r="G25" s="31"/>
      <c r="H25" s="31"/>
      <c r="I25" s="30"/>
      <c r="J25" s="30"/>
      <c r="K25" s="30"/>
      <c r="L25" s="30"/>
      <c r="M25" s="30"/>
    </row>
    <row r="32" ht="12.75">
      <c r="T32" t="b">
        <f>Q1=O15-P15</f>
        <v>0</v>
      </c>
    </row>
  </sheetData>
  <sheetProtection/>
  <mergeCells count="6">
    <mergeCell ref="A6:M6"/>
    <mergeCell ref="D8:L8"/>
    <mergeCell ref="J1:M1"/>
    <mergeCell ref="J2:M2"/>
    <mergeCell ref="C3:K3"/>
    <mergeCell ref="A4:M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2013-04-26T06:03:08Z</dcterms:created>
  <dcterms:modified xsi:type="dcterms:W3CDTF">2014-09-02T13:17:01Z</dcterms:modified>
  <cp:category/>
  <cp:version/>
  <cp:contentType/>
  <cp:contentStatus/>
</cp:coreProperties>
</file>